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sm2874_bath_ac_uk/Documents/2019_20 RESEARCH/Manuscripts/ETERM/Raw Data/ETERM_Fig03_PCR/"/>
    </mc:Choice>
  </mc:AlternateContent>
  <xr:revisionPtr revIDLastSave="281" documentId="8_{EF3021D9-D17E-44DC-98CF-BB4CFFB969A5}" xr6:coauthVersionLast="47" xr6:coauthVersionMax="47" xr10:uidLastSave="{09E4CD10-2934-41F2-B9C6-17633E115AAC}"/>
  <bookViews>
    <workbookView xWindow="-110" yWindow="-110" windowWidth="19420" windowHeight="11020" xr2:uid="{DF647D3E-28D0-4875-889F-DCE4B189B9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K24" i="1"/>
  <c r="N31" i="1"/>
  <c r="M31" i="1"/>
  <c r="L31" i="1"/>
  <c r="K31" i="1"/>
  <c r="N30" i="1"/>
  <c r="M30" i="1"/>
  <c r="L30" i="1"/>
  <c r="K30" i="1"/>
  <c r="N29" i="1"/>
  <c r="M29" i="1"/>
  <c r="L29" i="1"/>
  <c r="K29" i="1"/>
  <c r="N28" i="1"/>
  <c r="M28" i="1"/>
  <c r="L28" i="1"/>
  <c r="K28" i="1"/>
  <c r="Q28" i="1" s="1"/>
  <c r="N27" i="1"/>
  <c r="M27" i="1"/>
  <c r="L27" i="1"/>
  <c r="K27" i="1"/>
  <c r="N26" i="1"/>
  <c r="M26" i="1"/>
  <c r="L26" i="1"/>
  <c r="K26" i="1"/>
  <c r="N25" i="1"/>
  <c r="M25" i="1"/>
  <c r="L25" i="1"/>
  <c r="K25" i="1"/>
  <c r="N24" i="1"/>
  <c r="M24" i="1"/>
  <c r="S25" i="1" s="1"/>
  <c r="L24" i="1"/>
  <c r="R24" i="1" s="1"/>
  <c r="N21" i="1"/>
  <c r="M21" i="1"/>
  <c r="L21" i="1"/>
  <c r="K21" i="1"/>
  <c r="N20" i="1"/>
  <c r="M20" i="1"/>
  <c r="L20" i="1"/>
  <c r="K20" i="1"/>
  <c r="N19" i="1"/>
  <c r="M19" i="1"/>
  <c r="L19" i="1"/>
  <c r="K19" i="1"/>
  <c r="N18" i="1"/>
  <c r="M18" i="1"/>
  <c r="L18" i="1"/>
  <c r="K18" i="1"/>
  <c r="N17" i="1"/>
  <c r="M17" i="1"/>
  <c r="L17" i="1"/>
  <c r="K17" i="1"/>
  <c r="N16" i="1"/>
  <c r="M16" i="1"/>
  <c r="L16" i="1"/>
  <c r="K16" i="1"/>
  <c r="N15" i="1"/>
  <c r="M15" i="1"/>
  <c r="L15" i="1"/>
  <c r="K15" i="1"/>
  <c r="N14" i="1"/>
  <c r="T20" i="1" s="1"/>
  <c r="M14" i="1"/>
  <c r="S14" i="1" s="1"/>
  <c r="L14" i="1"/>
  <c r="R18" i="1" s="1"/>
  <c r="K14" i="1"/>
  <c r="N11" i="1"/>
  <c r="M11" i="1"/>
  <c r="L11" i="1"/>
  <c r="K11" i="1"/>
  <c r="N10" i="1"/>
  <c r="M10" i="1"/>
  <c r="L10" i="1"/>
  <c r="K10" i="1"/>
  <c r="N9" i="1"/>
  <c r="M9" i="1"/>
  <c r="L9" i="1"/>
  <c r="K9" i="1"/>
  <c r="N8" i="1"/>
  <c r="M8" i="1"/>
  <c r="L8" i="1"/>
  <c r="K8" i="1"/>
  <c r="N7" i="1"/>
  <c r="M7" i="1"/>
  <c r="L7" i="1"/>
  <c r="K7" i="1"/>
  <c r="N6" i="1"/>
  <c r="M6" i="1"/>
  <c r="L6" i="1"/>
  <c r="K6" i="1"/>
  <c r="N5" i="1"/>
  <c r="M5" i="1"/>
  <c r="L5" i="1"/>
  <c r="K5" i="1"/>
  <c r="N4" i="1"/>
  <c r="M4" i="1"/>
  <c r="S4" i="1" s="1"/>
  <c r="L4" i="1"/>
  <c r="T31" i="1" l="1"/>
  <c r="T6" i="1"/>
  <c r="R5" i="1"/>
  <c r="T4" i="1"/>
  <c r="S15" i="1"/>
  <c r="S6" i="1"/>
  <c r="S18" i="1"/>
  <c r="S11" i="1"/>
  <c r="Q29" i="1"/>
  <c r="R11" i="1"/>
  <c r="R4" i="1"/>
  <c r="S19" i="1"/>
  <c r="R31" i="1"/>
  <c r="T27" i="1"/>
  <c r="Q17" i="1"/>
  <c r="T24" i="1"/>
  <c r="R10" i="1"/>
  <c r="R17" i="1"/>
  <c r="R29" i="1"/>
  <c r="R28" i="1"/>
  <c r="S5" i="1"/>
  <c r="Z14" i="1" s="1"/>
  <c r="T5" i="1"/>
  <c r="Q16" i="1"/>
  <c r="S28" i="1"/>
  <c r="R25" i="1"/>
  <c r="S27" i="1"/>
  <c r="T28" i="1"/>
  <c r="Q10" i="1"/>
  <c r="Z5" i="1"/>
  <c r="Q9" i="1"/>
  <c r="Q8" i="1"/>
  <c r="R9" i="1"/>
  <c r="S10" i="1"/>
  <c r="T11" i="1"/>
  <c r="Q15" i="1"/>
  <c r="R16" i="1"/>
  <c r="S17" i="1"/>
  <c r="T18" i="1"/>
  <c r="Q26" i="1"/>
  <c r="S29" i="1"/>
  <c r="Q30" i="1"/>
  <c r="T19" i="1"/>
  <c r="Q7" i="1"/>
  <c r="R8" i="1"/>
  <c r="S9" i="1"/>
  <c r="T10" i="1"/>
  <c r="Q14" i="1"/>
  <c r="R15" i="1"/>
  <c r="S16" i="1"/>
  <c r="T17" i="1"/>
  <c r="T25" i="1"/>
  <c r="R26" i="1"/>
  <c r="T29" i="1"/>
  <c r="R30" i="1"/>
  <c r="Q6" i="1"/>
  <c r="R7" i="1"/>
  <c r="S8" i="1"/>
  <c r="T9" i="1"/>
  <c r="R14" i="1"/>
  <c r="T16" i="1"/>
  <c r="Q21" i="1"/>
  <c r="S26" i="1"/>
  <c r="Q27" i="1"/>
  <c r="S30" i="1"/>
  <c r="Q31" i="1"/>
  <c r="Q5" i="1"/>
  <c r="R6" i="1"/>
  <c r="S7" i="1"/>
  <c r="T8" i="1"/>
  <c r="T15" i="1"/>
  <c r="Q20" i="1"/>
  <c r="R21" i="1"/>
  <c r="T26" i="1"/>
  <c r="R27" i="1"/>
  <c r="T30" i="1"/>
  <c r="T7" i="1"/>
  <c r="T14" i="1"/>
  <c r="Q19" i="1"/>
  <c r="R20" i="1"/>
  <c r="S21" i="1"/>
  <c r="Q24" i="1"/>
  <c r="S31" i="1"/>
  <c r="Q4" i="1"/>
  <c r="Q11" i="1"/>
  <c r="Q18" i="1"/>
  <c r="R19" i="1"/>
  <c r="S20" i="1"/>
  <c r="T21" i="1"/>
  <c r="S24" i="1"/>
  <c r="Z4" i="1" s="1"/>
  <c r="Q25" i="1"/>
  <c r="AA13" i="1" l="1"/>
  <c r="Y11" i="1"/>
  <c r="Y14" i="1"/>
  <c r="Y4" i="1"/>
  <c r="Y13" i="1"/>
  <c r="Z6" i="1"/>
  <c r="X10" i="1"/>
  <c r="Y19" i="1"/>
  <c r="Z20" i="1"/>
  <c r="Z15" i="1"/>
  <c r="AA5" i="1"/>
  <c r="Y5" i="1"/>
  <c r="AA4" i="1"/>
  <c r="AA6" i="1"/>
  <c r="AA14" i="1"/>
  <c r="Y10" i="1"/>
  <c r="Z13" i="1"/>
  <c r="X11" i="1"/>
  <c r="X20" i="1"/>
  <c r="Y16" i="1"/>
  <c r="Y7" i="1"/>
  <c r="X7" i="1"/>
  <c r="X16" i="1"/>
  <c r="X8" i="1"/>
  <c r="X17" i="1"/>
  <c r="Z16" i="1"/>
  <c r="Z7" i="1"/>
  <c r="X4" i="1"/>
  <c r="X13" i="1"/>
  <c r="X15" i="1"/>
  <c r="X6" i="1"/>
  <c r="AA15" i="1"/>
  <c r="X9" i="1"/>
  <c r="X18" i="1"/>
  <c r="X19" i="1"/>
  <c r="Y20" i="1"/>
  <c r="Y9" i="1"/>
  <c r="Y18" i="1"/>
  <c r="AA16" i="1"/>
  <c r="AA7" i="1"/>
  <c r="Z11" i="1"/>
  <c r="Z17" i="1"/>
  <c r="Z8" i="1"/>
  <c r="Y8" i="1"/>
  <c r="Y17" i="1"/>
  <c r="AA17" i="1"/>
  <c r="AA8" i="1"/>
  <c r="Y15" i="1"/>
  <c r="Y6" i="1"/>
  <c r="AA10" i="1"/>
  <c r="AA19" i="1"/>
  <c r="AA11" i="1"/>
  <c r="AA20" i="1"/>
  <c r="X14" i="1"/>
  <c r="X5" i="1"/>
  <c r="AA18" i="1"/>
  <c r="AA9" i="1"/>
  <c r="Z9" i="1"/>
  <c r="Z18" i="1"/>
  <c r="Z10" i="1"/>
  <c r="Z19" i="1"/>
</calcChain>
</file>

<file path=xl/sharedStrings.xml><?xml version="1.0" encoding="utf-8"?>
<sst xmlns="http://schemas.openxmlformats.org/spreadsheetml/2006/main" count="158" uniqueCount="63">
  <si>
    <t>2) ΔΔCt = ΔCt from ctrl - ΔCt from condition</t>
  </si>
  <si>
    <t>3) 2^ΔΔCt</t>
  </si>
  <si>
    <t>Ct</t>
  </si>
  <si>
    <t>ΔCt (mActB+Hprt1)</t>
  </si>
  <si>
    <t>ΔΔCt (mActB+Hprt1/UT)</t>
  </si>
  <si>
    <t>Average</t>
  </si>
  <si>
    <t>Monolayer</t>
  </si>
  <si>
    <t>mbACT</t>
  </si>
  <si>
    <t>Hprt1</t>
  </si>
  <si>
    <t>Arg1</t>
  </si>
  <si>
    <t>IDO</t>
  </si>
  <si>
    <t>NOS2</t>
  </si>
  <si>
    <t>Ptgs1</t>
  </si>
  <si>
    <t>Alginate</t>
  </si>
  <si>
    <t>Run 1</t>
  </si>
  <si>
    <t>ML</t>
  </si>
  <si>
    <t>Untreated</t>
  </si>
  <si>
    <t>ML_T</t>
  </si>
  <si>
    <t>TNF-α</t>
  </si>
  <si>
    <t>ML_I</t>
  </si>
  <si>
    <t>INF-γ</t>
  </si>
  <si>
    <t>ML T+I</t>
  </si>
  <si>
    <t>TNF-α + INF-γ</t>
  </si>
  <si>
    <t>Alg</t>
  </si>
  <si>
    <t>Alg_T</t>
  </si>
  <si>
    <t>Alg_I</t>
  </si>
  <si>
    <t>Alg_T+I</t>
  </si>
  <si>
    <t>SEM</t>
  </si>
  <si>
    <t>Run 2</t>
  </si>
  <si>
    <t>Run 3</t>
  </si>
  <si>
    <t/>
  </si>
  <si>
    <t>Sig.</t>
  </si>
  <si>
    <t>Independent Samples Test</t>
  </si>
  <si>
    <t>Levene's Test for Equality of Variances</t>
  </si>
  <si>
    <t>t-test for Equality of Means</t>
  </si>
  <si>
    <t>F</t>
  </si>
  <si>
    <t>t</t>
  </si>
  <si>
    <t>df</t>
  </si>
  <si>
    <t>Sig. (2-tailed)</t>
  </si>
  <si>
    <t>Mean Difference</t>
  </si>
  <si>
    <t>Std. Error Difference</t>
  </si>
  <si>
    <t>95% Confidence Interval of the Difference</t>
  </si>
  <si>
    <t>Lower</t>
  </si>
  <si>
    <t>Upper</t>
  </si>
  <si>
    <t>argUT</t>
  </si>
  <si>
    <t>Equal variances assumed</t>
  </si>
  <si>
    <t>Equal variances not assumed</t>
  </si>
  <si>
    <t>argT</t>
  </si>
  <si>
    <t>argI</t>
  </si>
  <si>
    <t>argTI</t>
  </si>
  <si>
    <t>idoUT</t>
  </si>
  <si>
    <t>idoT</t>
  </si>
  <si>
    <t>idoI</t>
  </si>
  <si>
    <t>idoTI</t>
  </si>
  <si>
    <t>nosUT</t>
  </si>
  <si>
    <t>nosT</t>
  </si>
  <si>
    <t>nosI</t>
  </si>
  <si>
    <t>nosTI</t>
  </si>
  <si>
    <t>ptgsUT</t>
  </si>
  <si>
    <t>ptgsT</t>
  </si>
  <si>
    <t>ptgsI</t>
  </si>
  <si>
    <t>ptgsTI</t>
  </si>
  <si>
    <t>SPSS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</si>
</sst>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£&quot;* #,##0.00_-;\-&quot;£&quot;* #,##0.00_-;_-&quot;£&quot;* &quot;-&quot;??_-;_-@_-"/>
    <numFmt numFmtId="165" formatCode="###0.00000"/>
    <numFmt numFmtId="166" formatCode="###0.000"/>
    <numFmt numFmtId="167" formatCode="###0"/>
    <numFmt numFmtId="169" formatCode="#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rgb="FFFFFFFF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indexed="60"/>
      <name val="Arial Bold"/>
    </font>
    <font>
      <sz val="9"/>
      <color indexed="6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  <font>
      <b/>
      <sz val="9"/>
      <color indexed="62"/>
      <name val="Arial"/>
      <family val="2"/>
    </font>
    <font>
      <b/>
      <sz val="9"/>
      <color indexed="6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22"/>
      </top>
      <bottom style="double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3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/>
      <bottom style="thin">
        <color indexed="22"/>
      </bottom>
      <diagonal/>
    </border>
    <border>
      <left style="thin">
        <color indexed="63"/>
      </left>
      <right/>
      <top/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double">
        <color indexed="64"/>
      </bottom>
      <diagonal/>
    </border>
    <border>
      <left style="thin">
        <color indexed="63"/>
      </left>
      <right/>
      <top style="thin">
        <color indexed="22"/>
      </top>
      <bottom style="double">
        <color indexed="64"/>
      </bottom>
      <diagonal/>
    </border>
    <border>
      <left/>
      <right style="thin">
        <color indexed="63"/>
      </right>
      <top/>
      <bottom style="double">
        <color indexed="64"/>
      </bottom>
      <diagonal/>
    </border>
    <border>
      <left style="thin">
        <color indexed="63"/>
      </left>
      <right style="thin">
        <color indexed="63"/>
      </right>
      <top/>
      <bottom style="double">
        <color indexed="64"/>
      </bottom>
      <diagonal/>
    </border>
    <border>
      <left style="thin">
        <color indexed="63"/>
      </left>
      <right/>
      <top/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3" fillId="0" borderId="0"/>
  </cellStyleXfs>
  <cellXfs count="88">
    <xf numFmtId="0" fontId="0" fillId="0" borderId="0" xfId="0"/>
    <xf numFmtId="0" fontId="4" fillId="0" borderId="0" xfId="2" applyFont="1"/>
    <xf numFmtId="0" fontId="6" fillId="3" borderId="1" xfId="3" applyFont="1" applyFill="1" applyBorder="1"/>
    <xf numFmtId="0" fontId="6" fillId="4" borderId="1" xfId="3" applyFont="1" applyFill="1" applyBorder="1"/>
    <xf numFmtId="0" fontId="3" fillId="0" borderId="0" xfId="3"/>
    <xf numFmtId="2" fontId="3" fillId="0" borderId="0" xfId="2" applyNumberFormat="1"/>
    <xf numFmtId="2" fontId="3" fillId="0" borderId="2" xfId="2" applyNumberFormat="1" applyBorder="1"/>
    <xf numFmtId="2" fontId="0" fillId="0" borderId="0" xfId="0" applyNumberFormat="1"/>
    <xf numFmtId="0" fontId="3" fillId="0" borderId="0" xfId="3" applyAlignment="1">
      <alignment vertical="top"/>
    </xf>
    <xf numFmtId="2" fontId="3" fillId="0" borderId="0" xfId="2" applyNumberFormat="1" applyAlignment="1">
      <alignment vertical="top"/>
    </xf>
    <xf numFmtId="2" fontId="3" fillId="0" borderId="2" xfId="2" applyNumberFormat="1" applyBorder="1" applyAlignment="1">
      <alignment vertical="top"/>
    </xf>
    <xf numFmtId="0" fontId="0" fillId="0" borderId="0" xfId="0" applyAlignment="1">
      <alignment vertical="top"/>
    </xf>
    <xf numFmtId="2" fontId="0" fillId="0" borderId="0" xfId="0" applyNumberFormat="1" applyAlignment="1">
      <alignment vertical="top"/>
    </xf>
    <xf numFmtId="0" fontId="3" fillId="0" borderId="1" xfId="3" applyBorder="1"/>
    <xf numFmtId="2" fontId="3" fillId="0" borderId="1" xfId="2" applyNumberFormat="1" applyBorder="1"/>
    <xf numFmtId="2" fontId="3" fillId="0" borderId="3" xfId="2" applyNumberFormat="1" applyBorder="1"/>
    <xf numFmtId="0" fontId="2" fillId="0" borderId="0" xfId="0" applyFont="1" applyAlignment="1">
      <alignment vertical="center" textRotation="90"/>
    </xf>
    <xf numFmtId="0" fontId="6" fillId="4" borderId="0" xfId="3" applyFont="1" applyFill="1"/>
    <xf numFmtId="2" fontId="3" fillId="0" borderId="0" xfId="3" applyNumberFormat="1"/>
    <xf numFmtId="2" fontId="3" fillId="0" borderId="1" xfId="3" applyNumberFormat="1" applyBorder="1"/>
    <xf numFmtId="0" fontId="7" fillId="0" borderId="0" xfId="4"/>
    <xf numFmtId="2" fontId="0" fillId="0" borderId="22" xfId="0" applyNumberFormat="1" applyBorder="1"/>
    <xf numFmtId="0" fontId="2" fillId="0" borderId="0" xfId="0" applyFont="1" applyAlignment="1">
      <alignment vertical="center"/>
    </xf>
    <xf numFmtId="0" fontId="3" fillId="0" borderId="0" xfId="5"/>
    <xf numFmtId="0" fontId="10" fillId="7" borderId="9" xfId="5" applyFont="1" applyFill="1" applyBorder="1" applyAlignment="1">
      <alignment horizontal="left" vertical="top" wrapText="1"/>
    </xf>
    <xf numFmtId="0" fontId="10" fillId="7" borderId="14" xfId="5" applyFont="1" applyFill="1" applyBorder="1" applyAlignment="1">
      <alignment horizontal="left" vertical="top" wrapText="1"/>
    </xf>
    <xf numFmtId="0" fontId="11" fillId="6" borderId="15" xfId="5" applyFont="1" applyFill="1" applyBorder="1" applyAlignment="1">
      <alignment horizontal="left" vertical="top" wrapText="1"/>
    </xf>
    <xf numFmtId="0" fontId="11" fillId="6" borderId="16" xfId="5" applyFont="1" applyFill="1" applyBorder="1" applyAlignment="1">
      <alignment horizontal="left" vertical="top" wrapText="1"/>
    </xf>
    <xf numFmtId="166" fontId="11" fillId="6" borderId="16" xfId="5" applyNumberFormat="1" applyFont="1" applyFill="1" applyBorder="1" applyAlignment="1">
      <alignment horizontal="right" vertical="top"/>
    </xf>
    <xf numFmtId="165" fontId="11" fillId="6" borderId="16" xfId="5" applyNumberFormat="1" applyFont="1" applyFill="1" applyBorder="1" applyAlignment="1">
      <alignment horizontal="right" vertical="top"/>
    </xf>
    <xf numFmtId="165" fontId="11" fillId="6" borderId="17" xfId="5" applyNumberFormat="1" applyFont="1" applyFill="1" applyBorder="1" applyAlignment="1">
      <alignment horizontal="right" vertical="top"/>
    </xf>
    <xf numFmtId="0" fontId="10" fillId="7" borderId="10" xfId="5" applyFont="1" applyFill="1" applyBorder="1" applyAlignment="1">
      <alignment horizontal="left" vertical="top" wrapText="1"/>
    </xf>
    <xf numFmtId="166" fontId="11" fillId="6" borderId="11" xfId="5" applyNumberFormat="1" applyFont="1" applyFill="1" applyBorder="1" applyAlignment="1">
      <alignment horizontal="right" vertical="top"/>
    </xf>
    <xf numFmtId="166" fontId="11" fillId="6" borderId="12" xfId="5" applyNumberFormat="1" applyFont="1" applyFill="1" applyBorder="1" applyAlignment="1">
      <alignment horizontal="right" vertical="top"/>
    </xf>
    <xf numFmtId="167" fontId="11" fillId="6" borderId="12" xfId="5" applyNumberFormat="1" applyFont="1" applyFill="1" applyBorder="1" applyAlignment="1">
      <alignment horizontal="right" vertical="top"/>
    </xf>
    <xf numFmtId="165" fontId="11" fillId="6" borderId="12" xfId="5" applyNumberFormat="1" applyFont="1" applyFill="1" applyBorder="1" applyAlignment="1">
      <alignment horizontal="right" vertical="top"/>
    </xf>
    <xf numFmtId="165" fontId="11" fillId="6" borderId="13" xfId="5" applyNumberFormat="1" applyFont="1" applyFill="1" applyBorder="1" applyAlignment="1">
      <alignment horizontal="right" vertical="top"/>
    </xf>
    <xf numFmtId="0" fontId="11" fillId="6" borderId="19" xfId="5" applyFont="1" applyFill="1" applyBorder="1" applyAlignment="1">
      <alignment horizontal="left" vertical="top" wrapText="1"/>
    </xf>
    <xf numFmtId="0" fontId="11" fillId="6" borderId="20" xfId="5" applyFont="1" applyFill="1" applyBorder="1" applyAlignment="1">
      <alignment horizontal="left" vertical="top" wrapText="1"/>
    </xf>
    <xf numFmtId="166" fontId="11" fillId="6" borderId="20" xfId="5" applyNumberFormat="1" applyFont="1" applyFill="1" applyBorder="1" applyAlignment="1">
      <alignment horizontal="right" vertical="top"/>
    </xf>
    <xf numFmtId="165" fontId="11" fillId="6" borderId="20" xfId="5" applyNumberFormat="1" applyFont="1" applyFill="1" applyBorder="1" applyAlignment="1">
      <alignment horizontal="right" vertical="top"/>
    </xf>
    <xf numFmtId="165" fontId="11" fillId="6" borderId="21" xfId="5" applyNumberFormat="1" applyFont="1" applyFill="1" applyBorder="1" applyAlignment="1">
      <alignment horizontal="right" vertical="top"/>
    </xf>
    <xf numFmtId="0" fontId="10" fillId="7" borderId="24" xfId="5" applyFont="1" applyFill="1" applyBorder="1" applyAlignment="1">
      <alignment horizontal="left" vertical="top" wrapText="1"/>
    </xf>
    <xf numFmtId="166" fontId="11" fillId="6" borderId="25" xfId="5" applyNumberFormat="1" applyFont="1" applyFill="1" applyBorder="1" applyAlignment="1">
      <alignment horizontal="right" vertical="top"/>
    </xf>
    <xf numFmtId="166" fontId="11" fillId="6" borderId="26" xfId="5" applyNumberFormat="1" applyFont="1" applyFill="1" applyBorder="1" applyAlignment="1">
      <alignment horizontal="right" vertical="top"/>
    </xf>
    <xf numFmtId="167" fontId="11" fillId="6" borderId="26" xfId="5" applyNumberFormat="1" applyFont="1" applyFill="1" applyBorder="1" applyAlignment="1">
      <alignment horizontal="right" vertical="top"/>
    </xf>
    <xf numFmtId="165" fontId="11" fillId="6" borderId="26" xfId="5" applyNumberFormat="1" applyFont="1" applyFill="1" applyBorder="1" applyAlignment="1">
      <alignment horizontal="right" vertical="top"/>
    </xf>
    <xf numFmtId="165" fontId="11" fillId="6" borderId="27" xfId="5" applyNumberFormat="1" applyFont="1" applyFill="1" applyBorder="1" applyAlignment="1">
      <alignment horizontal="right" vertical="top"/>
    </xf>
    <xf numFmtId="0" fontId="10" fillId="7" borderId="23" xfId="5" applyFont="1" applyFill="1" applyBorder="1" applyAlignment="1">
      <alignment horizontal="left" vertical="top" wrapText="1"/>
    </xf>
    <xf numFmtId="0" fontId="11" fillId="6" borderId="28" xfId="5" applyFont="1" applyFill="1" applyBorder="1" applyAlignment="1">
      <alignment horizontal="left" vertical="top" wrapText="1"/>
    </xf>
    <xf numFmtId="0" fontId="11" fillId="6" borderId="29" xfId="5" applyFont="1" applyFill="1" applyBorder="1" applyAlignment="1">
      <alignment horizontal="left" vertical="top" wrapText="1"/>
    </xf>
    <xf numFmtId="166" fontId="11" fillId="6" borderId="29" xfId="5" applyNumberFormat="1" applyFont="1" applyFill="1" applyBorder="1" applyAlignment="1">
      <alignment horizontal="right" vertical="top"/>
    </xf>
    <xf numFmtId="165" fontId="11" fillId="6" borderId="29" xfId="5" applyNumberFormat="1" applyFont="1" applyFill="1" applyBorder="1" applyAlignment="1">
      <alignment horizontal="right" vertical="top"/>
    </xf>
    <xf numFmtId="165" fontId="11" fillId="6" borderId="30" xfId="5" applyNumberFormat="1" applyFont="1" applyFill="1" applyBorder="1" applyAlignment="1">
      <alignment horizontal="right" vertical="top"/>
    </xf>
    <xf numFmtId="0" fontId="12" fillId="0" borderId="32" xfId="5" applyFont="1" applyBorder="1" applyAlignment="1">
      <alignment horizontal="center" vertical="center" wrapText="1"/>
    </xf>
    <xf numFmtId="0" fontId="12" fillId="0" borderId="33" xfId="5" applyFont="1" applyBorder="1" applyAlignment="1">
      <alignment horizontal="center" vertical="center" wrapText="1"/>
    </xf>
    <xf numFmtId="166" fontId="11" fillId="8" borderId="26" xfId="5" applyNumberFormat="1" applyFont="1" applyFill="1" applyBorder="1" applyAlignment="1">
      <alignment horizontal="right" vertical="top"/>
    </xf>
    <xf numFmtId="166" fontId="11" fillId="8" borderId="12" xfId="5" applyNumberFormat="1" applyFont="1" applyFill="1" applyBorder="1" applyAlignment="1">
      <alignment horizontal="right" vertical="top"/>
    </xf>
    <xf numFmtId="0" fontId="12" fillId="7" borderId="14" xfId="5" applyFont="1" applyFill="1" applyBorder="1" applyAlignment="1">
      <alignment horizontal="left" vertical="top" wrapText="1"/>
    </xf>
    <xf numFmtId="0" fontId="10" fillId="7" borderId="14" xfId="5" applyFont="1" applyFill="1" applyBorder="1" applyAlignment="1">
      <alignment horizontal="left" vertical="top" wrapText="1"/>
    </xf>
    <xf numFmtId="0" fontId="10" fillId="7" borderId="18" xfId="5" applyFont="1" applyFill="1" applyBorder="1" applyAlignment="1">
      <alignment horizontal="left" vertical="top" wrapText="1"/>
    </xf>
    <xf numFmtId="0" fontId="10" fillId="7" borderId="0" xfId="5" applyFont="1" applyFill="1" applyBorder="1" applyAlignment="1">
      <alignment horizontal="left" vertical="top" wrapText="1"/>
    </xf>
    <xf numFmtId="0" fontId="10" fillId="7" borderId="23" xfId="5" applyFont="1" applyFill="1" applyBorder="1" applyAlignment="1">
      <alignment horizontal="left" vertical="top" wrapText="1"/>
    </xf>
    <xf numFmtId="0" fontId="8" fillId="0" borderId="0" xfId="5" applyFont="1" applyBorder="1" applyAlignment="1">
      <alignment horizontal="center" vertical="center" wrapText="1"/>
    </xf>
    <xf numFmtId="0" fontId="10" fillId="0" borderId="0" xfId="5" applyFont="1" applyBorder="1" applyAlignment="1">
      <alignment horizontal="left" wrapText="1"/>
    </xf>
    <xf numFmtId="0" fontId="10" fillId="0" borderId="7" xfId="5" applyFont="1" applyBorder="1" applyAlignment="1">
      <alignment horizontal="left" wrapText="1"/>
    </xf>
    <xf numFmtId="0" fontId="12" fillId="8" borderId="4" xfId="5" applyFont="1" applyFill="1" applyBorder="1" applyAlignment="1">
      <alignment horizontal="center" wrapText="1"/>
    </xf>
    <xf numFmtId="0" fontId="12" fillId="8" borderId="5" xfId="5" applyFont="1" applyFill="1" applyBorder="1" applyAlignment="1">
      <alignment horizontal="center" wrapText="1"/>
    </xf>
    <xf numFmtId="0" fontId="12" fillId="0" borderId="5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0" fontId="12" fillId="0" borderId="4" xfId="5" applyFont="1" applyBorder="1" applyAlignment="1">
      <alignment horizontal="center" vertical="center" wrapText="1"/>
    </xf>
    <xf numFmtId="0" fontId="12" fillId="0" borderId="31" xfId="5" applyFont="1" applyBorder="1" applyAlignment="1">
      <alignment horizontal="center" vertical="center" wrapText="1"/>
    </xf>
    <xf numFmtId="0" fontId="12" fillId="0" borderId="32" xfId="5" applyFont="1" applyBorder="1" applyAlignment="1">
      <alignment horizontal="center" vertical="center" wrapText="1"/>
    </xf>
    <xf numFmtId="0" fontId="10" fillId="7" borderId="8" xfId="5" applyFont="1" applyFill="1" applyBorder="1" applyAlignment="1">
      <alignment horizontal="left" vertical="top" wrapText="1"/>
    </xf>
    <xf numFmtId="0" fontId="2" fillId="5" borderId="0" xfId="0" applyFont="1" applyFill="1" applyAlignment="1">
      <alignment horizontal="center" vertical="center" textRotation="90"/>
    </xf>
    <xf numFmtId="44" fontId="5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12" fillId="0" borderId="0" xfId="5" applyFont="1" applyBorder="1" applyAlignment="1">
      <alignment horizontal="center" vertical="center" wrapText="1"/>
    </xf>
    <xf numFmtId="166" fontId="13" fillId="6" borderId="16" xfId="5" applyNumberFormat="1" applyFont="1" applyFill="1" applyBorder="1" applyAlignment="1">
      <alignment horizontal="right" vertical="top"/>
    </xf>
    <xf numFmtId="0" fontId="12" fillId="7" borderId="10" xfId="5" applyFont="1" applyFill="1" applyBorder="1" applyAlignment="1">
      <alignment horizontal="left" vertical="top" wrapText="1"/>
    </xf>
    <xf numFmtId="166" fontId="13" fillId="5" borderId="12" xfId="5" applyNumberFormat="1" applyFont="1" applyFill="1" applyBorder="1" applyAlignment="1">
      <alignment horizontal="right" vertical="top"/>
    </xf>
    <xf numFmtId="0" fontId="12" fillId="7" borderId="24" xfId="5" applyFont="1" applyFill="1" applyBorder="1" applyAlignment="1">
      <alignment horizontal="left" vertical="top" wrapText="1"/>
    </xf>
    <xf numFmtId="166" fontId="13" fillId="6" borderId="12" xfId="5" applyNumberFormat="1" applyFont="1" applyFill="1" applyBorder="1" applyAlignment="1">
      <alignment horizontal="right" vertical="top"/>
    </xf>
    <xf numFmtId="166" fontId="13" fillId="5" borderId="26" xfId="5" applyNumberFormat="1" applyFont="1" applyFill="1" applyBorder="1" applyAlignment="1">
      <alignment horizontal="right" vertical="top"/>
    </xf>
    <xf numFmtId="0" fontId="12" fillId="7" borderId="18" xfId="5" applyFont="1" applyFill="1" applyBorder="1" applyAlignment="1">
      <alignment horizontal="left" vertical="top" wrapText="1"/>
    </xf>
    <xf numFmtId="166" fontId="13" fillId="6" borderId="20" xfId="5" applyNumberFormat="1" applyFont="1" applyFill="1" applyBorder="1" applyAlignment="1">
      <alignment horizontal="right" vertical="top"/>
    </xf>
    <xf numFmtId="169" fontId="13" fillId="0" borderId="12" xfId="5" applyNumberFormat="1" applyFont="1" applyFill="1" applyBorder="1" applyAlignment="1">
      <alignment horizontal="right" vertical="top"/>
    </xf>
    <xf numFmtId="165" fontId="9" fillId="6" borderId="27" xfId="5" applyNumberFormat="1" applyFont="1" applyFill="1" applyBorder="1" applyAlignment="1">
      <alignment horizontal="right" vertical="top"/>
    </xf>
  </cellXfs>
  <cellStyles count="6">
    <cellStyle name="Currency" xfId="1" builtinId="4"/>
    <cellStyle name="Normal" xfId="0" builtinId="0"/>
    <cellStyle name="Normal 2" xfId="3" xr:uid="{74C00B14-9452-47E7-B0A9-30068F078532}"/>
    <cellStyle name="Normal 3" xfId="2" xr:uid="{56E98833-30CB-49FB-91DC-AFB8BA5C5862}"/>
    <cellStyle name="Normal_Sheet1" xfId="4" xr:uid="{5ACB9E67-2A2D-4922-9398-C93311B1D76B}"/>
    <cellStyle name="Normal_Sheet1_1" xfId="5" xr:uid="{755640E5-E226-407B-9C3C-37A00F5A41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F7332-D51E-498A-A857-4E1A34442661}">
  <dimension ref="A1:AD70"/>
  <sheetViews>
    <sheetView tabSelected="1" topLeftCell="C31" zoomScale="88" zoomScaleNormal="85" workbookViewId="0">
      <selection activeCell="R47" sqref="R47"/>
    </sheetView>
  </sheetViews>
  <sheetFormatPr defaultRowHeight="14.5" x14ac:dyDescent="0.35"/>
  <cols>
    <col min="9" max="9" width="24.26953125" customWidth="1"/>
    <col min="15" max="15" width="12.90625" customWidth="1"/>
  </cols>
  <sheetData>
    <row r="1" spans="1:30" x14ac:dyDescent="0.35">
      <c r="Q1" s="1" t="s">
        <v>0</v>
      </c>
      <c r="V1" s="1" t="s">
        <v>1</v>
      </c>
    </row>
    <row r="2" spans="1:30" x14ac:dyDescent="0.35">
      <c r="C2" s="76" t="s">
        <v>2</v>
      </c>
      <c r="D2" s="76"/>
      <c r="E2" s="76"/>
      <c r="F2" s="76"/>
      <c r="G2" s="76"/>
      <c r="H2" s="76"/>
      <c r="I2" s="76"/>
      <c r="K2" s="76" t="s">
        <v>3</v>
      </c>
      <c r="L2" s="76"/>
      <c r="M2" s="76"/>
      <c r="N2" s="76"/>
      <c r="O2" s="76"/>
      <c r="Q2" s="75" t="s">
        <v>4</v>
      </c>
      <c r="R2" s="75"/>
      <c r="S2" s="75"/>
      <c r="T2" s="75"/>
      <c r="U2" s="75"/>
      <c r="W2" t="s">
        <v>5</v>
      </c>
      <c r="X2" s="75" t="s">
        <v>4</v>
      </c>
      <c r="Y2" s="75"/>
      <c r="Z2" s="75"/>
      <c r="AA2" s="75"/>
      <c r="AB2" s="75"/>
      <c r="AC2" t="s">
        <v>6</v>
      </c>
    </row>
    <row r="3" spans="1:30" x14ac:dyDescent="0.35">
      <c r="C3" s="2" t="s">
        <v>7</v>
      </c>
      <c r="D3" s="2" t="s">
        <v>8</v>
      </c>
      <c r="E3" s="3" t="s">
        <v>9</v>
      </c>
      <c r="F3" s="3" t="s">
        <v>10</v>
      </c>
      <c r="G3" s="3" t="s">
        <v>11</v>
      </c>
      <c r="H3" s="3" t="s">
        <v>12</v>
      </c>
      <c r="I3" s="3"/>
      <c r="K3" s="3" t="s">
        <v>9</v>
      </c>
      <c r="L3" s="3" t="s">
        <v>10</v>
      </c>
      <c r="M3" s="3" t="s">
        <v>11</v>
      </c>
      <c r="N3" s="3" t="s">
        <v>12</v>
      </c>
      <c r="O3" s="3"/>
      <c r="Q3" s="3" t="s">
        <v>9</v>
      </c>
      <c r="R3" s="3" t="s">
        <v>10</v>
      </c>
      <c r="S3" s="3" t="s">
        <v>11</v>
      </c>
      <c r="T3" s="3" t="s">
        <v>12</v>
      </c>
      <c r="U3" s="3"/>
      <c r="X3" s="3" t="s">
        <v>9</v>
      </c>
      <c r="Y3" s="3" t="s">
        <v>10</v>
      </c>
      <c r="Z3" s="3" t="s">
        <v>11</v>
      </c>
      <c r="AA3" s="3" t="s">
        <v>12</v>
      </c>
      <c r="AB3" s="3"/>
      <c r="AC3" s="4" t="s">
        <v>13</v>
      </c>
    </row>
    <row r="4" spans="1:30" ht="14.5" customHeight="1" x14ac:dyDescent="0.35">
      <c r="A4" s="74" t="s">
        <v>14</v>
      </c>
      <c r="B4" s="4" t="s">
        <v>15</v>
      </c>
      <c r="C4" s="5">
        <v>16.538665771484375</v>
      </c>
      <c r="D4" s="5">
        <v>23.755584716796875</v>
      </c>
      <c r="E4" s="6">
        <v>36.184360504150391</v>
      </c>
      <c r="F4" s="5">
        <v>37.511425018310547</v>
      </c>
      <c r="G4" s="6">
        <v>41</v>
      </c>
      <c r="H4" s="5">
        <v>22.586868286132813</v>
      </c>
      <c r="I4" s="6"/>
      <c r="K4" s="7">
        <f>AVERAGE((E4-C4),(E4-D4))</f>
        <v>16.037235260009766</v>
      </c>
      <c r="L4" s="7">
        <f>AVERAGE((F4-C4),(F4-D4))</f>
        <v>17.364299774169922</v>
      </c>
      <c r="M4" s="7">
        <f>AVERAGE((G4-C4),(G4-D4))</f>
        <v>20.852874755859375</v>
      </c>
      <c r="N4" s="7">
        <f>AVERAGE((H4-C4),(H4-D4))</f>
        <v>2.4397430419921875</v>
      </c>
      <c r="O4" s="7"/>
      <c r="Q4" s="7">
        <f>$K$4-K4</f>
        <v>0</v>
      </c>
      <c r="R4" s="7">
        <f>$L$4-L4</f>
        <v>0</v>
      </c>
      <c r="S4" s="7">
        <f>$M$4-M4</f>
        <v>0</v>
      </c>
      <c r="T4" s="7">
        <f>$N$4-N4</f>
        <v>0</v>
      </c>
      <c r="U4" s="7"/>
      <c r="W4" s="4" t="s">
        <v>15</v>
      </c>
      <c r="X4" s="7">
        <f>AVERAGE(Q4,Q14,Q24)</f>
        <v>0</v>
      </c>
      <c r="Y4" s="7">
        <f t="shared" ref="Y4:AA11" si="0">AVERAGE(R4,R14,R24)</f>
        <v>0</v>
      </c>
      <c r="Z4" s="7">
        <f t="shared" si="0"/>
        <v>0</v>
      </c>
      <c r="AA4" s="7">
        <f t="shared" si="0"/>
        <v>0</v>
      </c>
      <c r="AB4" s="7"/>
      <c r="AC4" t="s">
        <v>16</v>
      </c>
    </row>
    <row r="5" spans="1:30" x14ac:dyDescent="0.35">
      <c r="A5" s="74"/>
      <c r="B5" s="8" t="s">
        <v>17</v>
      </c>
      <c r="C5" s="9">
        <v>17.135597229003906</v>
      </c>
      <c r="D5" s="9">
        <v>23.363639831542969</v>
      </c>
      <c r="E5" s="10">
        <v>41</v>
      </c>
      <c r="F5" s="9">
        <v>34.828762054443359</v>
      </c>
      <c r="G5" s="10">
        <v>31.115489959716797</v>
      </c>
      <c r="H5" s="9">
        <v>22.137201309204102</v>
      </c>
      <c r="I5" s="10"/>
      <c r="J5" s="11"/>
      <c r="K5" s="12">
        <f t="shared" ref="K5:K11" si="1">AVERAGE((E5-C5),(E5-D5))</f>
        <v>20.750381469726563</v>
      </c>
      <c r="L5" s="12">
        <f t="shared" ref="L5:L11" si="2">AVERAGE((F5-C5),(F5-D5))</f>
        <v>14.579143524169922</v>
      </c>
      <c r="M5" s="12">
        <f t="shared" ref="M5:M11" si="3">AVERAGE((G5-C5),(G5-D5))</f>
        <v>10.865871429443359</v>
      </c>
      <c r="N5" s="12">
        <f t="shared" ref="N5:N11" si="4">AVERAGE((H5-C5),(H5-D5))</f>
        <v>1.8875827789306641</v>
      </c>
      <c r="O5" s="12"/>
      <c r="P5" s="11"/>
      <c r="Q5" s="12">
        <f t="shared" ref="Q5:Q11" si="5">$K$4-K5</f>
        <v>-4.7131462097167969</v>
      </c>
      <c r="R5" s="12">
        <f t="shared" ref="R5:R11" si="6">$L$4-L5</f>
        <v>2.78515625</v>
      </c>
      <c r="S5" s="12">
        <f t="shared" ref="S5:S11" si="7">$M$4-M5</f>
        <v>9.9870033264160156</v>
      </c>
      <c r="T5" s="12">
        <f t="shared" ref="T5:T11" si="8">$N$4-N5</f>
        <v>0.55216026306152344</v>
      </c>
      <c r="U5" s="12"/>
      <c r="V5" s="11"/>
      <c r="W5" s="8" t="s">
        <v>17</v>
      </c>
      <c r="X5" s="12">
        <f t="shared" ref="X5:X11" si="9">AVERAGE(Q5,Q15,Q25)</f>
        <v>-4.6784680684407549</v>
      </c>
      <c r="Y5" s="12">
        <f t="shared" si="0"/>
        <v>1.7985483805338542</v>
      </c>
      <c r="Z5" s="12">
        <f t="shared" si="0"/>
        <v>8.4318262736002598</v>
      </c>
      <c r="AA5" s="12">
        <f t="shared" si="0"/>
        <v>0.54767163594563806</v>
      </c>
      <c r="AB5" s="12"/>
      <c r="AC5" s="11" t="s">
        <v>18</v>
      </c>
      <c r="AD5" s="11"/>
    </row>
    <row r="6" spans="1:30" x14ac:dyDescent="0.35">
      <c r="A6" s="74"/>
      <c r="B6" s="8" t="s">
        <v>19</v>
      </c>
      <c r="C6" s="9">
        <v>16.673530578613281</v>
      </c>
      <c r="D6" s="9">
        <v>23.388683319091797</v>
      </c>
      <c r="E6" s="10">
        <v>41</v>
      </c>
      <c r="F6" s="9">
        <v>29.43754768371582</v>
      </c>
      <c r="G6" s="10">
        <v>32.841621398925781</v>
      </c>
      <c r="H6" s="9">
        <v>21.608186721801758</v>
      </c>
      <c r="I6" s="10"/>
      <c r="J6" s="11"/>
      <c r="K6" s="12">
        <f t="shared" si="1"/>
        <v>20.968893051147461</v>
      </c>
      <c r="L6" s="12">
        <f t="shared" si="2"/>
        <v>9.4064407348632813</v>
      </c>
      <c r="M6" s="12">
        <f t="shared" si="3"/>
        <v>12.810514450073242</v>
      </c>
      <c r="N6" s="12">
        <f t="shared" si="4"/>
        <v>1.5770797729492188</v>
      </c>
      <c r="O6" s="12"/>
      <c r="P6" s="11"/>
      <c r="Q6" s="12">
        <f t="shared" si="5"/>
        <v>-4.9316577911376953</v>
      </c>
      <c r="R6" s="12">
        <f t="shared" si="6"/>
        <v>7.9578590393066406</v>
      </c>
      <c r="S6" s="12">
        <f t="shared" si="7"/>
        <v>8.0423603057861328</v>
      </c>
      <c r="T6" s="12">
        <f t="shared" si="8"/>
        <v>0.86266326904296875</v>
      </c>
      <c r="U6" s="12"/>
      <c r="V6" s="11"/>
      <c r="W6" s="8" t="s">
        <v>19</v>
      </c>
      <c r="X6" s="12">
        <f t="shared" si="9"/>
        <v>-3.0913810729980469</v>
      </c>
      <c r="Y6" s="12">
        <f t="shared" si="0"/>
        <v>8.5463803609212246</v>
      </c>
      <c r="Z6" s="12">
        <f t="shared" si="0"/>
        <v>6.97900390625</v>
      </c>
      <c r="AA6" s="12">
        <f t="shared" si="0"/>
        <v>1.0352954864501953</v>
      </c>
      <c r="AB6" s="12"/>
      <c r="AC6" s="11" t="s">
        <v>20</v>
      </c>
      <c r="AD6" s="11"/>
    </row>
    <row r="7" spans="1:30" ht="15" thickBot="1" x14ac:dyDescent="0.4">
      <c r="A7" s="74"/>
      <c r="B7" s="13" t="s">
        <v>21</v>
      </c>
      <c r="C7" s="14">
        <v>17.186916351318359</v>
      </c>
      <c r="D7" s="14">
        <v>23.750038146972656</v>
      </c>
      <c r="E7" s="15">
        <v>35.607532501220703</v>
      </c>
      <c r="F7" s="14">
        <v>28.682292938232422</v>
      </c>
      <c r="G7" s="15">
        <v>22.637979507446289</v>
      </c>
      <c r="H7" s="14">
        <v>20.987085342407227</v>
      </c>
      <c r="I7" s="15"/>
      <c r="K7" s="7">
        <f t="shared" si="1"/>
        <v>15.139055252075195</v>
      </c>
      <c r="L7" s="7">
        <f t="shared" si="2"/>
        <v>8.2138156890869141</v>
      </c>
      <c r="M7" s="7">
        <f t="shared" si="3"/>
        <v>2.1695022583007813</v>
      </c>
      <c r="N7" s="7">
        <f t="shared" si="4"/>
        <v>0.51860809326171875</v>
      </c>
      <c r="O7" s="7"/>
      <c r="Q7" s="7">
        <f t="shared" si="5"/>
        <v>0.89818000793457031</v>
      </c>
      <c r="R7" s="7">
        <f t="shared" si="6"/>
        <v>9.1504840850830078</v>
      </c>
      <c r="S7" s="7">
        <f t="shared" si="7"/>
        <v>18.683372497558594</v>
      </c>
      <c r="T7" s="7">
        <f t="shared" si="8"/>
        <v>1.9211349487304688</v>
      </c>
      <c r="U7" s="7"/>
      <c r="W7" s="13" t="s">
        <v>21</v>
      </c>
      <c r="X7" s="21">
        <f t="shared" si="9"/>
        <v>0.358761469523112</v>
      </c>
      <c r="Y7" s="21">
        <f t="shared" si="0"/>
        <v>10.369049072265625</v>
      </c>
      <c r="Z7" s="21">
        <f t="shared" si="0"/>
        <v>16.925217946370442</v>
      </c>
      <c r="AA7" s="21">
        <f t="shared" si="0"/>
        <v>2.0389461517333984</v>
      </c>
      <c r="AB7" s="7"/>
      <c r="AC7" t="s">
        <v>22</v>
      </c>
    </row>
    <row r="8" spans="1:30" ht="15" thickTop="1" x14ac:dyDescent="0.35">
      <c r="A8" s="74"/>
      <c r="B8" s="4" t="s">
        <v>23</v>
      </c>
      <c r="C8" s="5">
        <v>18.701469421386719</v>
      </c>
      <c r="D8" s="5">
        <v>24.687471389770508</v>
      </c>
      <c r="E8" s="6">
        <v>35.742912292480469</v>
      </c>
      <c r="F8" s="5">
        <v>37.513835906982422</v>
      </c>
      <c r="G8" s="6">
        <v>41</v>
      </c>
      <c r="H8" s="5">
        <v>23.915884017944336</v>
      </c>
      <c r="I8" s="6"/>
      <c r="K8" s="7">
        <f>AVERAGE((E8-C8),(E8-D8))</f>
        <v>14.048441886901855</v>
      </c>
      <c r="L8" s="7">
        <f t="shared" si="2"/>
        <v>15.819365501403809</v>
      </c>
      <c r="M8" s="7">
        <f t="shared" si="3"/>
        <v>19.305529594421387</v>
      </c>
      <c r="N8" s="7">
        <f t="shared" si="4"/>
        <v>2.2214136123657227</v>
      </c>
      <c r="O8" s="7"/>
      <c r="Q8" s="7">
        <f t="shared" si="5"/>
        <v>1.9887933731079102</v>
      </c>
      <c r="R8" s="7">
        <f t="shared" si="6"/>
        <v>1.5449342727661133</v>
      </c>
      <c r="S8" s="7">
        <f t="shared" si="7"/>
        <v>1.5473451614379883</v>
      </c>
      <c r="T8" s="7">
        <f t="shared" si="8"/>
        <v>0.21832942962646484</v>
      </c>
      <c r="U8" s="7"/>
      <c r="W8" s="4" t="s">
        <v>23</v>
      </c>
      <c r="X8" s="7">
        <f t="shared" si="9"/>
        <v>0.16626834869384766</v>
      </c>
      <c r="Y8" s="7">
        <f t="shared" si="0"/>
        <v>1.5524301528930664</v>
      </c>
      <c r="Z8" s="7">
        <f t="shared" si="0"/>
        <v>0.46043999989827472</v>
      </c>
      <c r="AA8" s="7">
        <f t="shared" si="0"/>
        <v>0.11162090301513672</v>
      </c>
      <c r="AB8" s="7"/>
    </row>
    <row r="9" spans="1:30" x14ac:dyDescent="0.35">
      <c r="A9" s="74"/>
      <c r="B9" s="4" t="s">
        <v>24</v>
      </c>
      <c r="C9" s="5">
        <v>18.719327926635742</v>
      </c>
      <c r="D9" s="5">
        <v>24.457099914550781</v>
      </c>
      <c r="E9" s="6">
        <v>41</v>
      </c>
      <c r="F9" s="5">
        <v>34.726997375488281</v>
      </c>
      <c r="G9" s="6">
        <v>28.207263946533203</v>
      </c>
      <c r="H9" s="5">
        <v>21.98143196105957</v>
      </c>
      <c r="I9" s="6"/>
      <c r="K9" s="7">
        <f t="shared" si="1"/>
        <v>19.411786079406738</v>
      </c>
      <c r="L9" s="7">
        <f>AVERAGE((F9-C9),(F9-D9))</f>
        <v>13.13878345489502</v>
      </c>
      <c r="M9" s="7">
        <f t="shared" si="3"/>
        <v>6.6190500259399414</v>
      </c>
      <c r="N9" s="7">
        <f t="shared" si="4"/>
        <v>0.39321804046630859</v>
      </c>
      <c r="O9" s="7"/>
      <c r="Q9" s="7">
        <f t="shared" si="5"/>
        <v>-3.3745508193969727</v>
      </c>
      <c r="R9" s="7">
        <f>$L$4-L9</f>
        <v>4.2255163192749023</v>
      </c>
      <c r="S9" s="7">
        <f t="shared" si="7"/>
        <v>14.233824729919434</v>
      </c>
      <c r="T9" s="7">
        <f t="shared" si="8"/>
        <v>2.0465250015258789</v>
      </c>
      <c r="U9" s="7"/>
      <c r="W9" s="4" t="s">
        <v>24</v>
      </c>
      <c r="X9" s="7">
        <f t="shared" si="9"/>
        <v>-3.3251800537109375</v>
      </c>
      <c r="Y9" s="7">
        <f t="shared" si="0"/>
        <v>4.5546735127766924</v>
      </c>
      <c r="Z9" s="7">
        <f t="shared" si="0"/>
        <v>12.874607086181641</v>
      </c>
      <c r="AA9" s="7">
        <f t="shared" si="0"/>
        <v>1.6206531524658203</v>
      </c>
      <c r="AB9" s="7"/>
    </row>
    <row r="10" spans="1:30" x14ac:dyDescent="0.35">
      <c r="A10" s="74"/>
      <c r="B10" s="4" t="s">
        <v>25</v>
      </c>
      <c r="C10" s="5">
        <v>18.211154937744141</v>
      </c>
      <c r="D10" s="5">
        <v>23.903903961181641</v>
      </c>
      <c r="E10" s="6">
        <v>35.536972045898438</v>
      </c>
      <c r="F10" s="5">
        <v>28.656412124633789</v>
      </c>
      <c r="G10" s="6">
        <v>30.429609298706055</v>
      </c>
      <c r="H10" s="5">
        <v>22.859968185424805</v>
      </c>
      <c r="I10" s="6"/>
      <c r="K10" s="7">
        <f t="shared" si="1"/>
        <v>14.479442596435547</v>
      </c>
      <c r="L10" s="7">
        <f t="shared" si="2"/>
        <v>7.5988826751708984</v>
      </c>
      <c r="M10" s="7">
        <f t="shared" si="3"/>
        <v>9.3720798492431641</v>
      </c>
      <c r="N10" s="7">
        <f t="shared" si="4"/>
        <v>1.8024387359619141</v>
      </c>
      <c r="O10" s="7"/>
      <c r="Q10" s="7">
        <f t="shared" si="5"/>
        <v>1.5577926635742188</v>
      </c>
      <c r="R10" s="7">
        <f t="shared" si="6"/>
        <v>9.7654170989990234</v>
      </c>
      <c r="S10" s="7">
        <f t="shared" si="7"/>
        <v>11.480794906616211</v>
      </c>
      <c r="T10" s="7">
        <f t="shared" si="8"/>
        <v>0.63730430603027344</v>
      </c>
      <c r="U10" s="7"/>
      <c r="W10" s="4" t="s">
        <v>25</v>
      </c>
      <c r="X10" s="7">
        <f t="shared" si="9"/>
        <v>1.5534702936808269</v>
      </c>
      <c r="Y10" s="7">
        <f t="shared" si="0"/>
        <v>11.207009315490723</v>
      </c>
      <c r="Z10" s="7">
        <f t="shared" si="0"/>
        <v>9.7743253707885742</v>
      </c>
      <c r="AA10" s="7">
        <f t="shared" si="0"/>
        <v>1.3183863957722981</v>
      </c>
      <c r="AB10" s="7"/>
    </row>
    <row r="11" spans="1:30" x14ac:dyDescent="0.35">
      <c r="A11" s="74"/>
      <c r="B11" s="13" t="s">
        <v>26</v>
      </c>
      <c r="C11" s="14">
        <v>18.660898208618164</v>
      </c>
      <c r="D11" s="14">
        <v>24.266227722167969</v>
      </c>
      <c r="E11" s="15">
        <v>41</v>
      </c>
      <c r="F11" s="14">
        <v>28.583122253417969</v>
      </c>
      <c r="G11" s="15">
        <v>21.685422897338867</v>
      </c>
      <c r="H11" s="14">
        <v>20.738359451293945</v>
      </c>
      <c r="I11" s="15"/>
      <c r="K11" s="7">
        <f t="shared" si="1"/>
        <v>19.536437034606934</v>
      </c>
      <c r="L11" s="7">
        <f t="shared" si="2"/>
        <v>7.1195592880249023</v>
      </c>
      <c r="M11" s="7">
        <f t="shared" si="3"/>
        <v>0.22185993194580078</v>
      </c>
      <c r="N11" s="7">
        <f t="shared" si="4"/>
        <v>-0.72520351409912109</v>
      </c>
      <c r="O11" s="7"/>
      <c r="Q11" s="7">
        <f t="shared" si="5"/>
        <v>-3.499201774597168</v>
      </c>
      <c r="R11" s="7">
        <f t="shared" si="6"/>
        <v>10.24474048614502</v>
      </c>
      <c r="S11" s="7">
        <f t="shared" si="7"/>
        <v>20.631014823913574</v>
      </c>
      <c r="T11" s="7">
        <f t="shared" si="8"/>
        <v>3.1649465560913086</v>
      </c>
      <c r="U11" s="7"/>
      <c r="W11" s="13" t="s">
        <v>26</v>
      </c>
      <c r="X11" s="7">
        <f t="shared" si="9"/>
        <v>-3.4010575612386069</v>
      </c>
      <c r="Y11" s="7">
        <f t="shared" si="0"/>
        <v>10.878663380940756</v>
      </c>
      <c r="Z11" s="7">
        <f t="shared" si="0"/>
        <v>18.868597564697264</v>
      </c>
      <c r="AA11" s="7">
        <f t="shared" si="0"/>
        <v>2.0866387685139975</v>
      </c>
      <c r="AB11" s="7"/>
    </row>
    <row r="12" spans="1:30" x14ac:dyDescent="0.35">
      <c r="A12" s="16"/>
      <c r="B12" s="4"/>
      <c r="E12" s="7"/>
      <c r="F12" s="7"/>
      <c r="G12" s="7"/>
      <c r="I12" s="7"/>
    </row>
    <row r="13" spans="1:30" x14ac:dyDescent="0.35">
      <c r="C13" s="2" t="s">
        <v>7</v>
      </c>
      <c r="D13" s="2" t="s">
        <v>8</v>
      </c>
      <c r="E13" s="3" t="s">
        <v>9</v>
      </c>
      <c r="F13" s="3" t="s">
        <v>10</v>
      </c>
      <c r="G13" s="3" t="s">
        <v>11</v>
      </c>
      <c r="H13" s="3" t="s">
        <v>12</v>
      </c>
      <c r="I13" s="3"/>
      <c r="K13" s="3" t="s">
        <v>9</v>
      </c>
      <c r="L13" s="3" t="s">
        <v>10</v>
      </c>
      <c r="M13" s="3" t="s">
        <v>11</v>
      </c>
      <c r="N13" s="3" t="s">
        <v>12</v>
      </c>
      <c r="O13" s="3"/>
      <c r="Q13" s="3" t="s">
        <v>9</v>
      </c>
      <c r="R13" s="3" t="s">
        <v>10</v>
      </c>
      <c r="S13" s="3" t="s">
        <v>11</v>
      </c>
      <c r="T13" s="3" t="s">
        <v>12</v>
      </c>
      <c r="U13" s="3"/>
      <c r="W13" s="17" t="s">
        <v>27</v>
      </c>
      <c r="X13" s="7">
        <f>STDEV(Q4,Q14,Q24)/SQRT(3)</f>
        <v>0</v>
      </c>
      <c r="Y13" s="7">
        <f t="shared" ref="Y13:AA20" si="10">STDEV(R4,R14,R24)/SQRT(3)</f>
        <v>0</v>
      </c>
      <c r="Z13" s="7">
        <f t="shared" si="10"/>
        <v>0</v>
      </c>
      <c r="AA13" s="7">
        <f t="shared" si="10"/>
        <v>0</v>
      </c>
      <c r="AB13" s="7"/>
    </row>
    <row r="14" spans="1:30" ht="14.5" customHeight="1" x14ac:dyDescent="0.35">
      <c r="A14" s="74" t="s">
        <v>28</v>
      </c>
      <c r="B14" s="4" t="s">
        <v>15</v>
      </c>
      <c r="C14" s="18">
        <v>17.401348114013672</v>
      </c>
      <c r="D14" s="18">
        <v>23.51060676574707</v>
      </c>
      <c r="E14" s="18">
        <v>36.701210021972656</v>
      </c>
      <c r="F14" s="18">
        <v>38.075218200683594</v>
      </c>
      <c r="G14" s="18">
        <v>41</v>
      </c>
      <c r="H14" s="18">
        <v>20.656942367553711</v>
      </c>
      <c r="I14" s="18"/>
      <c r="K14" s="7">
        <f>AVERAGE((E14-C14),(E14-D14))</f>
        <v>16.245232582092285</v>
      </c>
      <c r="L14" s="7">
        <f>AVERAGE((F14-C14),(F14-D14))</f>
        <v>17.619240760803223</v>
      </c>
      <c r="M14" s="7">
        <f>AVERAGE((G14-C14),(G14-D14))</f>
        <v>20.544022560119629</v>
      </c>
      <c r="N14" s="7">
        <f>AVERAGE((H14-C14),(H14-D14))</f>
        <v>0.20096492767333984</v>
      </c>
      <c r="O14" s="7"/>
      <c r="Q14" s="7">
        <f>$K$14-K14</f>
        <v>0</v>
      </c>
      <c r="R14" s="7">
        <f>$L$14-L14</f>
        <v>0</v>
      </c>
      <c r="S14" s="7">
        <f>$M$14-M14</f>
        <v>0</v>
      </c>
      <c r="T14" s="7">
        <f>$N$14-N14</f>
        <v>0</v>
      </c>
      <c r="U14" s="7"/>
      <c r="X14" s="7">
        <f t="shared" ref="X14:X20" si="11">STDEV(Q5,Q15,Q25)/SQRT(3)</f>
        <v>0.24989543875518916</v>
      </c>
      <c r="Y14" s="7">
        <f t="shared" si="10"/>
        <v>0.92647210455822082</v>
      </c>
      <c r="Z14" s="7">
        <f t="shared" si="10"/>
        <v>0.97947579523657924</v>
      </c>
      <c r="AA14" s="7">
        <f t="shared" si="10"/>
        <v>2.3360065228796461E-3</v>
      </c>
      <c r="AB14" s="7"/>
    </row>
    <row r="15" spans="1:30" x14ac:dyDescent="0.35">
      <c r="A15" s="74"/>
      <c r="B15" s="4" t="s">
        <v>17</v>
      </c>
      <c r="C15" s="18">
        <v>17.931972503662109</v>
      </c>
      <c r="D15" s="18">
        <v>23.118881225585938</v>
      </c>
      <c r="E15" s="18">
        <v>41</v>
      </c>
      <c r="F15" s="18">
        <v>35.481113433837891</v>
      </c>
      <c r="G15" s="18">
        <v>32.383617401123047</v>
      </c>
      <c r="H15" s="18">
        <v>20.182086944580078</v>
      </c>
      <c r="I15" s="18"/>
      <c r="K15" s="7">
        <f t="shared" ref="K15:K21" si="12">AVERAGE((E15-C15),(E15-D15))</f>
        <v>20.474573135375977</v>
      </c>
      <c r="L15" s="7">
        <f t="shared" ref="L15:L21" si="13">AVERAGE((F15-C15),(F15-D15))</f>
        <v>14.955686569213867</v>
      </c>
      <c r="M15" s="7">
        <f t="shared" ref="M15:M21" si="14">AVERAGE((G15-C15),(G15-D15))</f>
        <v>11.858190536499023</v>
      </c>
      <c r="N15" s="7">
        <f t="shared" ref="N15:N21" si="15">AVERAGE((H15-C15),(H15-D15))</f>
        <v>-0.34333992004394531</v>
      </c>
      <c r="O15" s="7"/>
      <c r="Q15" s="7">
        <f t="shared" ref="Q15:Q21" si="16">$K$14-K15</f>
        <v>-4.2293405532836914</v>
      </c>
      <c r="R15" s="7">
        <f t="shared" ref="R15:R21" si="17">$L$14-L15</f>
        <v>2.6635541915893555</v>
      </c>
      <c r="S15" s="7">
        <f t="shared" ref="S15:S21" si="18">$M$14-M15</f>
        <v>8.6858320236206055</v>
      </c>
      <c r="T15" s="7">
        <f t="shared" ref="T15:T21" si="19">$N$14-N15</f>
        <v>0.54430484771728516</v>
      </c>
      <c r="U15" s="7"/>
      <c r="X15" s="7">
        <f t="shared" si="11"/>
        <v>1.5904676074617856</v>
      </c>
      <c r="Y15" s="7">
        <f t="shared" si="10"/>
        <v>0.6060255588023874</v>
      </c>
      <c r="Z15" s="7">
        <f t="shared" si="10"/>
        <v>0.53322516466621328</v>
      </c>
      <c r="AA15" s="7">
        <f t="shared" si="10"/>
        <v>0.16841753876315313</v>
      </c>
      <c r="AB15" s="7"/>
    </row>
    <row r="16" spans="1:30" ht="15" thickBot="1" x14ac:dyDescent="0.4">
      <c r="A16" s="74"/>
      <c r="B16" s="4" t="s">
        <v>19</v>
      </c>
      <c r="C16" s="18">
        <v>17.539405822753906</v>
      </c>
      <c r="D16" s="18">
        <v>23.133737564086914</v>
      </c>
      <c r="E16" s="18">
        <v>41</v>
      </c>
      <c r="F16" s="18">
        <v>30.032794952392578</v>
      </c>
      <c r="G16" s="18">
        <v>34.362968444824219</v>
      </c>
      <c r="H16" s="18">
        <v>19.666408538818359</v>
      </c>
      <c r="I16" s="18"/>
      <c r="K16" s="7">
        <f t="shared" si="12"/>
        <v>20.66342830657959</v>
      </c>
      <c r="L16" s="7">
        <f t="shared" si="13"/>
        <v>9.696223258972168</v>
      </c>
      <c r="M16" s="7">
        <f t="shared" si="14"/>
        <v>14.026396751403809</v>
      </c>
      <c r="N16" s="7">
        <f t="shared" si="15"/>
        <v>-0.67016315460205078</v>
      </c>
      <c r="O16" s="7"/>
      <c r="Q16" s="7">
        <f t="shared" si="16"/>
        <v>-4.4181957244873047</v>
      </c>
      <c r="R16" s="7">
        <f t="shared" si="17"/>
        <v>7.9230175018310547</v>
      </c>
      <c r="S16" s="7">
        <f t="shared" si="18"/>
        <v>6.5176258087158203</v>
      </c>
      <c r="T16" s="7">
        <f t="shared" si="19"/>
        <v>0.87112808227539063</v>
      </c>
      <c r="U16" s="7"/>
      <c r="X16" s="21">
        <f t="shared" si="11"/>
        <v>0.5160664319326882</v>
      </c>
      <c r="Y16" s="21">
        <f t="shared" si="10"/>
        <v>1.2450886283359144</v>
      </c>
      <c r="Z16" s="21">
        <f t="shared" si="10"/>
        <v>1.3175861399455446</v>
      </c>
      <c r="AA16" s="21">
        <f t="shared" si="10"/>
        <v>0.114224333574623</v>
      </c>
      <c r="AB16" s="7"/>
    </row>
    <row r="17" spans="1:28" ht="15" thickTop="1" x14ac:dyDescent="0.35">
      <c r="A17" s="74"/>
      <c r="B17" s="13" t="s">
        <v>21</v>
      </c>
      <c r="C17" s="19">
        <v>17.984678268432617</v>
      </c>
      <c r="D17" s="19">
        <v>23.507350921630859</v>
      </c>
      <c r="E17" s="19">
        <v>36.140129089355469</v>
      </c>
      <c r="F17" s="19">
        <v>29.267631530761719</v>
      </c>
      <c r="G17" s="19">
        <v>23.543964385986328</v>
      </c>
      <c r="H17" s="19">
        <v>19.018632888793945</v>
      </c>
      <c r="I17" s="19"/>
      <c r="K17" s="7">
        <f t="shared" si="12"/>
        <v>15.39411449432373</v>
      </c>
      <c r="L17" s="7">
        <f t="shared" si="13"/>
        <v>8.5216169357299805</v>
      </c>
      <c r="M17" s="7">
        <f t="shared" si="14"/>
        <v>2.7979497909545898</v>
      </c>
      <c r="N17" s="7">
        <f t="shared" si="15"/>
        <v>-1.727381706237793</v>
      </c>
      <c r="O17" s="7"/>
      <c r="Q17" s="7">
        <f t="shared" si="16"/>
        <v>0.85111808776855469</v>
      </c>
      <c r="R17" s="7">
        <f t="shared" si="17"/>
        <v>9.0976238250732422</v>
      </c>
      <c r="S17" s="7">
        <f t="shared" si="18"/>
        <v>17.746072769165039</v>
      </c>
      <c r="T17" s="7">
        <f t="shared" si="19"/>
        <v>1.9283466339111328</v>
      </c>
      <c r="U17" s="7"/>
      <c r="X17" s="7">
        <f t="shared" si="11"/>
        <v>1.8214841880427493</v>
      </c>
      <c r="Y17" s="7">
        <f t="shared" si="10"/>
        <v>5.5009366661420657E-3</v>
      </c>
      <c r="Z17" s="7">
        <f t="shared" si="10"/>
        <v>1.0935537497327299</v>
      </c>
      <c r="AA17" s="7">
        <f t="shared" si="10"/>
        <v>0.13174561722085404</v>
      </c>
      <c r="AB17" s="7"/>
    </row>
    <row r="18" spans="1:28" x14ac:dyDescent="0.35">
      <c r="A18" s="74"/>
      <c r="B18" s="4" t="s">
        <v>23</v>
      </c>
      <c r="C18" s="18">
        <v>19.591949462890625</v>
      </c>
      <c r="D18" s="18">
        <v>24.441263198852539</v>
      </c>
      <c r="E18" s="18">
        <v>36.275127410888672</v>
      </c>
      <c r="F18" s="18">
        <v>38.086643218994141</v>
      </c>
      <c r="G18" s="18">
        <v>41</v>
      </c>
      <c r="H18" s="18">
        <v>21.950664520263672</v>
      </c>
      <c r="I18" s="18"/>
      <c r="K18" s="7">
        <f t="shared" si="12"/>
        <v>14.25852108001709</v>
      </c>
      <c r="L18" s="7">
        <f t="shared" si="13"/>
        <v>16.070036888122559</v>
      </c>
      <c r="M18" s="7">
        <f t="shared" si="14"/>
        <v>18.983393669128418</v>
      </c>
      <c r="N18" s="7">
        <f t="shared" si="15"/>
        <v>-6.5941810607910156E-2</v>
      </c>
      <c r="O18" s="7"/>
      <c r="Q18" s="7">
        <f t="shared" si="16"/>
        <v>1.9867115020751953</v>
      </c>
      <c r="R18" s="7">
        <f t="shared" si="17"/>
        <v>1.5492038726806641</v>
      </c>
      <c r="S18" s="7">
        <f t="shared" si="18"/>
        <v>1.5606288909912109</v>
      </c>
      <c r="T18" s="7">
        <f t="shared" si="19"/>
        <v>0.26690673828125</v>
      </c>
      <c r="U18" s="7"/>
      <c r="X18" s="7">
        <f t="shared" si="11"/>
        <v>0.25471557920205984</v>
      </c>
      <c r="Y18" s="7">
        <f t="shared" si="10"/>
        <v>0.33528162650974491</v>
      </c>
      <c r="Z18" s="7">
        <f t="shared" si="10"/>
        <v>0.95819832756378231</v>
      </c>
      <c r="AA18" s="7">
        <f t="shared" si="10"/>
        <v>0.47549939887839537</v>
      </c>
      <c r="AB18" s="7"/>
    </row>
    <row r="19" spans="1:28" x14ac:dyDescent="0.35">
      <c r="A19" s="74"/>
      <c r="B19" s="4" t="s">
        <v>24</v>
      </c>
      <c r="C19" s="18">
        <v>19.586845397949219</v>
      </c>
      <c r="D19" s="18">
        <v>24.199907302856445</v>
      </c>
      <c r="E19" s="18">
        <v>41</v>
      </c>
      <c r="F19" s="18">
        <v>35.299312591552734</v>
      </c>
      <c r="G19" s="18">
        <v>29.072431564331055</v>
      </c>
      <c r="H19" s="18">
        <v>19.950231552124023</v>
      </c>
      <c r="I19" s="18"/>
      <c r="K19" s="7">
        <f t="shared" si="12"/>
        <v>19.106623649597168</v>
      </c>
      <c r="L19" s="7">
        <f t="shared" si="13"/>
        <v>13.405936241149902</v>
      </c>
      <c r="M19" s="7">
        <f t="shared" si="14"/>
        <v>7.1790552139282227</v>
      </c>
      <c r="N19" s="7">
        <f t="shared" si="15"/>
        <v>-1.9431447982788086</v>
      </c>
      <c r="O19" s="7"/>
      <c r="Q19" s="7">
        <f t="shared" si="16"/>
        <v>-2.8613910675048828</v>
      </c>
      <c r="R19" s="7">
        <f t="shared" si="17"/>
        <v>4.2133045196533203</v>
      </c>
      <c r="S19" s="7">
        <f t="shared" si="18"/>
        <v>13.364967346191406</v>
      </c>
      <c r="T19" s="7">
        <f t="shared" si="19"/>
        <v>2.1441097259521484</v>
      </c>
      <c r="U19" s="7"/>
      <c r="X19" s="7">
        <f t="shared" si="11"/>
        <v>1.9561856785999972E-2</v>
      </c>
      <c r="Y19" s="7">
        <f t="shared" si="10"/>
        <v>1.4958567271927781</v>
      </c>
      <c r="Z19" s="7">
        <f t="shared" si="10"/>
        <v>1.1747766251260334</v>
      </c>
      <c r="AA19" s="7">
        <f t="shared" si="10"/>
        <v>0.69865363135873004</v>
      </c>
      <c r="AB19" s="7"/>
    </row>
    <row r="20" spans="1:28" x14ac:dyDescent="0.35">
      <c r="A20" s="74"/>
      <c r="B20" s="4" t="s">
        <v>25</v>
      </c>
      <c r="C20" s="18">
        <v>18.958456039428711</v>
      </c>
      <c r="D20" s="18">
        <v>23.660680770874023</v>
      </c>
      <c r="E20" s="18">
        <v>36.037166595458984</v>
      </c>
      <c r="F20" s="18">
        <v>29.271272659301758</v>
      </c>
      <c r="G20" s="18">
        <v>31.533832550048828</v>
      </c>
      <c r="H20" s="18">
        <v>20.908226013183594</v>
      </c>
      <c r="I20" s="18"/>
      <c r="K20" s="7">
        <f t="shared" si="12"/>
        <v>14.727598190307617</v>
      </c>
      <c r="L20" s="7">
        <f t="shared" si="13"/>
        <v>7.9617042541503906</v>
      </c>
      <c r="M20" s="7">
        <f t="shared" si="14"/>
        <v>10.224264144897461</v>
      </c>
      <c r="N20" s="7">
        <f t="shared" si="15"/>
        <v>-0.40134239196777344</v>
      </c>
      <c r="O20" s="7"/>
      <c r="Q20" s="7">
        <f t="shared" si="16"/>
        <v>1.517634391784668</v>
      </c>
      <c r="R20" s="7">
        <f t="shared" si="17"/>
        <v>9.657536506652832</v>
      </c>
      <c r="S20" s="7">
        <f t="shared" si="18"/>
        <v>10.319758415222168</v>
      </c>
      <c r="T20" s="7">
        <f t="shared" si="19"/>
        <v>0.60230731964111328</v>
      </c>
      <c r="U20" s="7"/>
      <c r="X20" s="7">
        <f t="shared" si="11"/>
        <v>0.20296628121345323</v>
      </c>
      <c r="Y20" s="7">
        <f t="shared" si="10"/>
        <v>0.66053993649184028</v>
      </c>
      <c r="Z20" s="7">
        <f t="shared" si="10"/>
        <v>1.340851777536578</v>
      </c>
      <c r="AA20" s="7">
        <f t="shared" si="10"/>
        <v>1.0305083493393725</v>
      </c>
      <c r="AB20" s="7"/>
    </row>
    <row r="21" spans="1:28" x14ac:dyDescent="0.35">
      <c r="A21" s="74"/>
      <c r="B21" s="13" t="s">
        <v>26</v>
      </c>
      <c r="C21" s="19">
        <v>19.513654708862305</v>
      </c>
      <c r="D21" s="19">
        <v>23.974145889282227</v>
      </c>
      <c r="E21" s="19">
        <v>41</v>
      </c>
      <c r="F21" s="19">
        <v>29.171281814575195</v>
      </c>
      <c r="G21" s="19">
        <v>22.550086975097656</v>
      </c>
      <c r="H21" s="19">
        <v>18.87626838684082</v>
      </c>
      <c r="I21" s="19"/>
      <c r="K21" s="7">
        <f t="shared" si="12"/>
        <v>19.256099700927734</v>
      </c>
      <c r="L21" s="7">
        <f t="shared" si="13"/>
        <v>7.4273815155029297</v>
      </c>
      <c r="M21" s="7">
        <f t="shared" si="14"/>
        <v>0.80618667602539063</v>
      </c>
      <c r="N21" s="7">
        <f t="shared" si="15"/>
        <v>-2.8676319122314453</v>
      </c>
      <c r="O21" s="7"/>
      <c r="Q21" s="7">
        <f t="shared" si="16"/>
        <v>-3.0108671188354492</v>
      </c>
      <c r="R21" s="7">
        <f t="shared" si="17"/>
        <v>10.191859245300293</v>
      </c>
      <c r="S21" s="7">
        <f t="shared" si="18"/>
        <v>19.737835884094238</v>
      </c>
      <c r="T21" s="7">
        <f t="shared" si="19"/>
        <v>3.0685968399047852</v>
      </c>
      <c r="U21" s="7"/>
      <c r="X21" s="7"/>
      <c r="Y21" s="7"/>
      <c r="Z21" s="7"/>
      <c r="AA21" s="7"/>
      <c r="AB21" s="7"/>
    </row>
    <row r="22" spans="1:28" x14ac:dyDescent="0.35">
      <c r="B22" s="4"/>
      <c r="E22" s="7"/>
      <c r="F22" s="7"/>
      <c r="G22" s="7"/>
      <c r="I22" s="7"/>
    </row>
    <row r="23" spans="1:28" ht="14.5" customHeight="1" x14ac:dyDescent="0.35">
      <c r="A23" s="74" t="s">
        <v>29</v>
      </c>
      <c r="C23" s="2" t="s">
        <v>7</v>
      </c>
      <c r="D23" s="2" t="s">
        <v>8</v>
      </c>
      <c r="E23" s="3" t="s">
        <v>9</v>
      </c>
      <c r="F23" s="3" t="s">
        <v>10</v>
      </c>
      <c r="G23" s="3" t="s">
        <v>11</v>
      </c>
      <c r="H23" s="3" t="s">
        <v>12</v>
      </c>
      <c r="I23" s="3"/>
      <c r="K23" s="3" t="s">
        <v>9</v>
      </c>
      <c r="L23" s="3" t="s">
        <v>10</v>
      </c>
      <c r="M23" s="3" t="s">
        <v>11</v>
      </c>
      <c r="N23" s="3" t="s">
        <v>12</v>
      </c>
      <c r="O23" s="3"/>
      <c r="Q23" s="3" t="s">
        <v>9</v>
      </c>
      <c r="R23" s="3" t="s">
        <v>10</v>
      </c>
      <c r="S23" s="3" t="s">
        <v>11</v>
      </c>
      <c r="T23" s="3" t="s">
        <v>12</v>
      </c>
      <c r="U23" s="3"/>
    </row>
    <row r="24" spans="1:28" x14ac:dyDescent="0.35">
      <c r="A24" s="74"/>
      <c r="B24" s="4" t="s">
        <v>15</v>
      </c>
      <c r="C24" s="18">
        <v>20.031705856323242</v>
      </c>
      <c r="D24" s="18">
        <v>25.727767944335938</v>
      </c>
      <c r="E24" s="18">
        <v>35.960147857666016</v>
      </c>
      <c r="F24" s="18">
        <v>41</v>
      </c>
      <c r="G24" s="18">
        <v>37.710193634033203</v>
      </c>
      <c r="H24" s="18">
        <v>27.10699462890625</v>
      </c>
      <c r="I24" s="18"/>
      <c r="K24" s="7">
        <f>AVERAGE((E24-C24),(E24-D24))</f>
        <v>13.080410957336426</v>
      </c>
      <c r="L24" s="7">
        <f>AVERAGE((F24-C24),(F24-D24))</f>
        <v>18.12026309967041</v>
      </c>
      <c r="M24" s="7">
        <f>AVERAGE((G24-C24),(G24-D24))</f>
        <v>14.830456733703613</v>
      </c>
      <c r="N24" s="7">
        <f>AVERAGE((H24-C24),(H24-D24))</f>
        <v>4.2272577285766602</v>
      </c>
      <c r="O24" s="7"/>
      <c r="Q24" s="7">
        <f>$K$24-K24</f>
        <v>0</v>
      </c>
      <c r="R24" s="7">
        <f>$L$24-L24</f>
        <v>0</v>
      </c>
      <c r="S24" s="7">
        <f>$M$24-M24</f>
        <v>0</v>
      </c>
      <c r="T24" s="7">
        <f>$N$24-N24</f>
        <v>0</v>
      </c>
      <c r="U24" s="7"/>
    </row>
    <row r="25" spans="1:28" x14ac:dyDescent="0.35">
      <c r="A25" s="74"/>
      <c r="B25" s="4" t="s">
        <v>17</v>
      </c>
      <c r="C25" s="18">
        <v>20.065444946289063</v>
      </c>
      <c r="D25" s="18">
        <v>25.587898254394531</v>
      </c>
      <c r="E25" s="18">
        <v>41</v>
      </c>
      <c r="F25" s="18">
        <v>41</v>
      </c>
      <c r="G25" s="18">
        <v>31.03448486328125</v>
      </c>
      <c r="H25" s="18">
        <v>26.507379531860352</v>
      </c>
      <c r="I25" s="18"/>
      <c r="K25" s="7">
        <f t="shared" ref="K25:K31" si="20">AVERAGE((E25-C25),(E25-D25))</f>
        <v>18.173328399658203</v>
      </c>
      <c r="L25" s="7">
        <f t="shared" ref="L25:L31" si="21">AVERAGE((F25-C25),(F25-D25))</f>
        <v>18.173328399658203</v>
      </c>
      <c r="M25" s="7">
        <f t="shared" ref="M25:M31" si="22">AVERAGE((G25-C25),(G25-D25))</f>
        <v>8.2078132629394531</v>
      </c>
      <c r="N25" s="7">
        <f t="shared" ref="N25:N31" si="23">AVERAGE((H25-C25),(H25-D25))</f>
        <v>3.6807079315185547</v>
      </c>
      <c r="O25" s="7"/>
      <c r="Q25" s="7">
        <f t="shared" ref="Q25:Q30" si="24">$K$24-K25</f>
        <v>-5.0929174423217773</v>
      </c>
      <c r="R25" s="7">
        <f t="shared" ref="R25:R30" si="25">$L$24-L25</f>
        <v>-5.3065299987792969E-2</v>
      </c>
      <c r="S25" s="7">
        <f t="shared" ref="S25:S30" si="26">$M$24-M25</f>
        <v>6.6226434707641602</v>
      </c>
      <c r="T25" s="7">
        <f t="shared" ref="T25:T30" si="27">$N$24-N25</f>
        <v>0.54654979705810547</v>
      </c>
      <c r="U25" s="7"/>
    </row>
    <row r="26" spans="1:28" x14ac:dyDescent="0.35">
      <c r="A26" s="74"/>
      <c r="B26" s="4" t="s">
        <v>19</v>
      </c>
      <c r="C26" s="18">
        <v>20.143388748168945</v>
      </c>
      <c r="D26" s="18">
        <v>25.589389801025391</v>
      </c>
      <c r="E26" s="18">
        <v>35.871089935302734</v>
      </c>
      <c r="F26" s="18">
        <v>31.228387832641602</v>
      </c>
      <c r="G26" s="18">
        <v>31.319820404052734</v>
      </c>
      <c r="H26" s="18">
        <v>25.721551895141602</v>
      </c>
      <c r="I26" s="18"/>
      <c r="K26" s="7">
        <f t="shared" si="20"/>
        <v>13.004700660705566</v>
      </c>
      <c r="L26" s="7">
        <f t="shared" si="21"/>
        <v>8.3619985580444336</v>
      </c>
      <c r="M26" s="7">
        <f t="shared" si="22"/>
        <v>8.4534311294555664</v>
      </c>
      <c r="N26" s="7">
        <f t="shared" si="23"/>
        <v>2.8551626205444336</v>
      </c>
      <c r="O26" s="7"/>
      <c r="Q26" s="7">
        <f t="shared" si="24"/>
        <v>7.5710296630859375E-2</v>
      </c>
      <c r="R26" s="7">
        <f t="shared" si="25"/>
        <v>9.7582645416259766</v>
      </c>
      <c r="S26" s="7">
        <f t="shared" si="26"/>
        <v>6.3770256042480469</v>
      </c>
      <c r="T26" s="7">
        <f t="shared" si="27"/>
        <v>1.3720951080322266</v>
      </c>
      <c r="U26" s="7"/>
    </row>
    <row r="27" spans="1:28" x14ac:dyDescent="0.35">
      <c r="A27" s="74"/>
      <c r="B27" s="13" t="s">
        <v>21</v>
      </c>
      <c r="C27" s="19">
        <v>20.803615570068359</v>
      </c>
      <c r="D27" s="19">
        <v>25.696752548217773</v>
      </c>
      <c r="E27" s="19">
        <v>37.003608703613281</v>
      </c>
      <c r="F27" s="19">
        <v>28.511407852172852</v>
      </c>
      <c r="G27" s="19">
        <v>23.734432220458984</v>
      </c>
      <c r="H27" s="19">
        <v>25.210084915161133</v>
      </c>
      <c r="I27" s="19"/>
      <c r="K27" s="7">
        <f t="shared" si="20"/>
        <v>13.753424644470215</v>
      </c>
      <c r="L27" s="7">
        <f t="shared" si="21"/>
        <v>5.2612237930297852</v>
      </c>
      <c r="M27" s="7">
        <f t="shared" si="22"/>
        <v>0.48424816131591797</v>
      </c>
      <c r="N27" s="7">
        <f t="shared" si="23"/>
        <v>1.9599008560180664</v>
      </c>
      <c r="O27" s="7"/>
      <c r="Q27" s="7">
        <f>$K$24-K27</f>
        <v>-0.67301368713378906</v>
      </c>
      <c r="R27" s="7">
        <f t="shared" si="25"/>
        <v>12.859039306640625</v>
      </c>
      <c r="S27" s="7">
        <f t="shared" si="26"/>
        <v>14.346208572387695</v>
      </c>
      <c r="T27" s="7">
        <f t="shared" si="27"/>
        <v>2.2673568725585938</v>
      </c>
      <c r="U27" s="7"/>
    </row>
    <row r="28" spans="1:28" x14ac:dyDescent="0.35">
      <c r="A28" s="74"/>
      <c r="B28" s="4" t="s">
        <v>23</v>
      </c>
      <c r="C28" s="18">
        <v>22.286588668823242</v>
      </c>
      <c r="D28" s="18">
        <v>26.599189758300781</v>
      </c>
      <c r="E28" s="18">
        <v>41</v>
      </c>
      <c r="F28" s="18">
        <v>41</v>
      </c>
      <c r="G28" s="18">
        <v>41</v>
      </c>
      <c r="H28" s="18">
        <v>28.820520401000977</v>
      </c>
      <c r="I28" s="18"/>
      <c r="K28" s="7">
        <f t="shared" si="20"/>
        <v>16.557110786437988</v>
      </c>
      <c r="L28" s="7">
        <f t="shared" si="21"/>
        <v>16.557110786437988</v>
      </c>
      <c r="M28" s="7">
        <f t="shared" si="22"/>
        <v>16.557110786437988</v>
      </c>
      <c r="N28" s="7">
        <f t="shared" si="23"/>
        <v>4.3776311874389648</v>
      </c>
      <c r="O28" s="7"/>
      <c r="Q28" s="7">
        <f>$K$24-K28</f>
        <v>-3.4766998291015625</v>
      </c>
      <c r="R28" s="7">
        <f t="shared" si="25"/>
        <v>1.5631523132324219</v>
      </c>
      <c r="S28" s="7">
        <f t="shared" si="26"/>
        <v>-1.726654052734375</v>
      </c>
      <c r="T28" s="7">
        <f t="shared" si="27"/>
        <v>-0.15037345886230469</v>
      </c>
      <c r="U28" s="7"/>
    </row>
    <row r="29" spans="1:28" x14ac:dyDescent="0.35">
      <c r="A29" s="74"/>
      <c r="B29" s="4" t="s">
        <v>24</v>
      </c>
      <c r="C29" s="18">
        <v>22.250982284545898</v>
      </c>
      <c r="D29" s="18">
        <v>26.108999252319336</v>
      </c>
      <c r="E29" s="18">
        <v>41</v>
      </c>
      <c r="F29" s="18">
        <v>37.075054168701172</v>
      </c>
      <c r="G29" s="18">
        <v>27.985418319702148</v>
      </c>
      <c r="H29" s="18">
        <v>27.735923767089844</v>
      </c>
      <c r="I29" s="18"/>
      <c r="K29" s="7">
        <f t="shared" si="20"/>
        <v>16.820009231567383</v>
      </c>
      <c r="L29" s="7">
        <f t="shared" si="21"/>
        <v>12.895063400268555</v>
      </c>
      <c r="M29" s="7">
        <f t="shared" si="22"/>
        <v>3.8054275512695313</v>
      </c>
      <c r="N29" s="7">
        <f t="shared" si="23"/>
        <v>3.5559329986572266</v>
      </c>
      <c r="O29" s="7"/>
      <c r="Q29" s="7">
        <f>$K$24-K29</f>
        <v>-3.739598274230957</v>
      </c>
      <c r="R29" s="7">
        <f t="shared" si="25"/>
        <v>5.2251996994018555</v>
      </c>
      <c r="S29" s="7">
        <f t="shared" si="26"/>
        <v>11.025029182434082</v>
      </c>
      <c r="T29" s="7">
        <f t="shared" si="27"/>
        <v>0.67132472991943359</v>
      </c>
      <c r="U29" s="7"/>
    </row>
    <row r="30" spans="1:28" x14ac:dyDescent="0.35">
      <c r="A30" s="74"/>
      <c r="B30" s="4" t="s">
        <v>25</v>
      </c>
      <c r="C30" s="18">
        <v>22.62733268737793</v>
      </c>
      <c r="D30" s="18">
        <v>26.256599426269531</v>
      </c>
      <c r="E30" s="18">
        <v>35.937393188476563</v>
      </c>
      <c r="F30" s="18">
        <v>28.364154815673828</v>
      </c>
      <c r="G30" s="18">
        <v>31.75</v>
      </c>
      <c r="H30" s="18">
        <v>25.953676223754883</v>
      </c>
      <c r="I30" s="18"/>
      <c r="K30" s="7">
        <f t="shared" si="20"/>
        <v>11.495427131652832</v>
      </c>
      <c r="L30" s="7">
        <f t="shared" si="21"/>
        <v>3.9221887588500977</v>
      </c>
      <c r="M30" s="7">
        <f t="shared" si="22"/>
        <v>7.3080339431762695</v>
      </c>
      <c r="N30" s="7">
        <f t="shared" si="23"/>
        <v>1.5117101669311523</v>
      </c>
      <c r="O30" s="7"/>
      <c r="Q30" s="7">
        <f t="shared" si="24"/>
        <v>1.5849838256835938</v>
      </c>
      <c r="R30" s="7">
        <f t="shared" si="25"/>
        <v>14.198074340820313</v>
      </c>
      <c r="S30" s="7">
        <f t="shared" si="26"/>
        <v>7.5224227905273438</v>
      </c>
      <c r="T30" s="7">
        <f t="shared" si="27"/>
        <v>2.7155475616455078</v>
      </c>
      <c r="U30" s="7"/>
    </row>
    <row r="31" spans="1:28" x14ac:dyDescent="0.35">
      <c r="A31" s="74"/>
      <c r="B31" s="13" t="s">
        <v>26</v>
      </c>
      <c r="C31" s="19">
        <v>22.40648078918457</v>
      </c>
      <c r="D31" s="19">
        <v>26.046489715576172</v>
      </c>
      <c r="E31" s="19">
        <v>41</v>
      </c>
      <c r="F31" s="19">
        <v>30.147357940673828</v>
      </c>
      <c r="G31" s="19">
        <v>22.82</v>
      </c>
      <c r="H31" s="19">
        <v>28.427370071411133</v>
      </c>
      <c r="I31" s="19"/>
      <c r="K31" s="7">
        <f t="shared" si="20"/>
        <v>16.773514747619629</v>
      </c>
      <c r="L31" s="7">
        <f t="shared" si="21"/>
        <v>5.920872688293457</v>
      </c>
      <c r="M31" s="7">
        <f t="shared" si="22"/>
        <v>-1.4064852523803708</v>
      </c>
      <c r="N31" s="7">
        <f t="shared" si="23"/>
        <v>4.2008848190307617</v>
      </c>
      <c r="O31" s="7"/>
      <c r="Q31" s="7">
        <f>$K$24-K31</f>
        <v>-3.6931037902832031</v>
      </c>
      <c r="R31" s="7">
        <f>$L$24-L31</f>
        <v>12.199390411376953</v>
      </c>
      <c r="S31" s="7">
        <f>$M$24-M31</f>
        <v>16.236941986083984</v>
      </c>
      <c r="T31" s="7">
        <f>$N$24-N31</f>
        <v>2.6372909545898438E-2</v>
      </c>
      <c r="U31" s="7"/>
    </row>
    <row r="33" spans="2:29" x14ac:dyDescent="0.35">
      <c r="F33" t="s">
        <v>62</v>
      </c>
    </row>
    <row r="34" spans="2:29" x14ac:dyDescent="0.35">
      <c r="D34" s="22"/>
      <c r="E34" s="22"/>
      <c r="AC34" s="20"/>
    </row>
    <row r="35" spans="2:29" x14ac:dyDescent="0.35">
      <c r="B35" s="63" t="s">
        <v>32</v>
      </c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23"/>
    </row>
    <row r="36" spans="2:29" x14ac:dyDescent="0.35">
      <c r="H36" s="64" t="s">
        <v>30</v>
      </c>
      <c r="I36" s="64"/>
      <c r="J36" s="66" t="s">
        <v>33</v>
      </c>
      <c r="K36" s="67"/>
      <c r="L36" s="69" t="s">
        <v>34</v>
      </c>
      <c r="M36" s="77"/>
      <c r="N36" s="77"/>
      <c r="O36" s="77"/>
      <c r="P36" s="77"/>
      <c r="Q36" s="77"/>
      <c r="R36" s="77"/>
      <c r="S36" s="23"/>
    </row>
    <row r="37" spans="2:29" ht="55" customHeight="1" x14ac:dyDescent="0.35">
      <c r="H37" s="64"/>
      <c r="I37" s="64"/>
      <c r="J37" s="70" t="s">
        <v>35</v>
      </c>
      <c r="K37" s="68" t="s">
        <v>31</v>
      </c>
      <c r="L37" s="68" t="s">
        <v>36</v>
      </c>
      <c r="M37" s="68" t="s">
        <v>37</v>
      </c>
      <c r="N37" s="68" t="s">
        <v>38</v>
      </c>
      <c r="O37" s="68" t="s">
        <v>39</v>
      </c>
      <c r="P37" s="68" t="s">
        <v>40</v>
      </c>
      <c r="Q37" s="68" t="s">
        <v>41</v>
      </c>
      <c r="R37" s="69"/>
      <c r="S37" s="23"/>
    </row>
    <row r="38" spans="2:29" ht="44.5" customHeight="1" thickBot="1" x14ac:dyDescent="0.4">
      <c r="H38" s="65"/>
      <c r="I38" s="65"/>
      <c r="J38" s="71"/>
      <c r="K38" s="72"/>
      <c r="L38" s="72"/>
      <c r="M38" s="72"/>
      <c r="N38" s="72"/>
      <c r="O38" s="72"/>
      <c r="P38" s="72"/>
      <c r="Q38" s="54" t="s">
        <v>42</v>
      </c>
      <c r="R38" s="55" t="s">
        <v>43</v>
      </c>
      <c r="S38" s="23"/>
    </row>
    <row r="39" spans="2:29" ht="15" thickTop="1" x14ac:dyDescent="0.35">
      <c r="H39" s="73" t="s">
        <v>44</v>
      </c>
      <c r="I39" s="24" t="s">
        <v>45</v>
      </c>
      <c r="J39" s="43">
        <v>16.000000000000014</v>
      </c>
      <c r="K39" s="56">
        <v>1.6130089900092511E-2</v>
      </c>
      <c r="L39" s="44">
        <v>-9.1407678244972576E-2</v>
      </c>
      <c r="M39" s="45">
        <v>4</v>
      </c>
      <c r="N39" s="44">
        <v>0.93156331522634428</v>
      </c>
      <c r="O39" s="46">
        <v>-0.16666666666666666</v>
      </c>
      <c r="P39" s="46">
        <v>1.8233333333333333</v>
      </c>
      <c r="Q39" s="46">
        <v>-5.2290515751439761</v>
      </c>
      <c r="R39" s="47">
        <v>4.8957182418106422</v>
      </c>
      <c r="S39" s="23"/>
    </row>
    <row r="40" spans="2:29" ht="23" x14ac:dyDescent="0.35">
      <c r="H40" s="59"/>
      <c r="I40" s="58" t="s">
        <v>46</v>
      </c>
      <c r="J40" s="26"/>
      <c r="K40" s="27"/>
      <c r="L40" s="28">
        <v>-9.1407678244972576E-2</v>
      </c>
      <c r="M40" s="28">
        <v>2</v>
      </c>
      <c r="N40" s="78">
        <v>0.93549960150885714</v>
      </c>
      <c r="O40" s="29">
        <v>-0.16666666666666666</v>
      </c>
      <c r="P40" s="29">
        <v>1.8233333333333333</v>
      </c>
      <c r="Q40" s="29">
        <v>-8.0118368105765221</v>
      </c>
      <c r="R40" s="30">
        <v>7.6785034772431882</v>
      </c>
      <c r="S40" s="23"/>
    </row>
    <row r="41" spans="2:29" x14ac:dyDescent="0.35">
      <c r="H41" s="59" t="s">
        <v>47</v>
      </c>
      <c r="I41" s="79" t="s">
        <v>45</v>
      </c>
      <c r="J41" s="32">
        <v>3.5326950930867108E-3</v>
      </c>
      <c r="K41" s="33">
        <v>0.95545541795658573</v>
      </c>
      <c r="L41" s="33">
        <v>-3.7977110411610839</v>
      </c>
      <c r="M41" s="34">
        <v>4</v>
      </c>
      <c r="N41" s="80">
        <v>1.9141329235695469E-2</v>
      </c>
      <c r="O41" s="35">
        <v>-1.3533333333333331</v>
      </c>
      <c r="P41" s="35">
        <v>0.35635500401830861</v>
      </c>
      <c r="Q41" s="35">
        <v>-2.3427334399527058</v>
      </c>
      <c r="R41" s="36">
        <v>-0.36393322671396022</v>
      </c>
      <c r="S41" s="23"/>
    </row>
    <row r="42" spans="2:29" x14ac:dyDescent="0.35">
      <c r="H42" s="59"/>
      <c r="I42" s="25" t="s">
        <v>46</v>
      </c>
      <c r="J42" s="26"/>
      <c r="K42" s="27"/>
      <c r="L42" s="28">
        <v>-3.7977110411610839</v>
      </c>
      <c r="M42" s="28">
        <v>3.9975142166684643</v>
      </c>
      <c r="N42" s="28">
        <v>1.9163142369942068E-2</v>
      </c>
      <c r="O42" s="29">
        <v>-1.3533333333333331</v>
      </c>
      <c r="P42" s="29">
        <v>0.35635500401830861</v>
      </c>
      <c r="Q42" s="29">
        <v>-2.3429761259672608</v>
      </c>
      <c r="R42" s="30">
        <v>-0.3636905406994051</v>
      </c>
      <c r="S42" s="23"/>
    </row>
    <row r="43" spans="2:29" x14ac:dyDescent="0.35">
      <c r="H43" s="59" t="s">
        <v>48</v>
      </c>
      <c r="I43" s="31" t="s">
        <v>45</v>
      </c>
      <c r="J43" s="32">
        <v>14.533414851318575</v>
      </c>
      <c r="K43" s="57">
        <v>1.8903229270965067E-2</v>
      </c>
      <c r="L43" s="33">
        <v>-2.9168121900978421</v>
      </c>
      <c r="M43" s="34">
        <v>4</v>
      </c>
      <c r="N43" s="33">
        <v>4.3381487479962663E-2</v>
      </c>
      <c r="O43" s="35">
        <v>-4.6433333333333335</v>
      </c>
      <c r="P43" s="35">
        <v>1.591920573116357</v>
      </c>
      <c r="Q43" s="35">
        <v>-9.0632134164259082</v>
      </c>
      <c r="R43" s="36">
        <v>-0.2234532502407589</v>
      </c>
      <c r="S43" s="23"/>
    </row>
    <row r="44" spans="2:29" ht="16.5" customHeight="1" x14ac:dyDescent="0.35">
      <c r="H44" s="59"/>
      <c r="I44" s="58" t="s">
        <v>46</v>
      </c>
      <c r="J44" s="26"/>
      <c r="K44" s="27"/>
      <c r="L44" s="28">
        <v>-2.9168121900978421</v>
      </c>
      <c r="M44" s="28">
        <v>2.0004911182073819</v>
      </c>
      <c r="N44" s="78">
        <v>0.10015744125397272</v>
      </c>
      <c r="O44" s="29">
        <v>-4.6433333333333335</v>
      </c>
      <c r="P44" s="29">
        <v>1.591920573116357</v>
      </c>
      <c r="Q44" s="29">
        <v>-11.491203580013625</v>
      </c>
      <c r="R44" s="30">
        <v>2.2045369133469581</v>
      </c>
      <c r="S44" s="23"/>
    </row>
    <row r="45" spans="2:29" x14ac:dyDescent="0.35">
      <c r="H45" s="59" t="s">
        <v>49</v>
      </c>
      <c r="I45" s="79" t="s">
        <v>45</v>
      </c>
      <c r="J45" s="32">
        <v>4.9319686935581011</v>
      </c>
      <c r="K45" s="33">
        <v>9.0531322021195432E-2</v>
      </c>
      <c r="L45" s="33">
        <v>6.7919772504501967</v>
      </c>
      <c r="M45" s="34">
        <v>4</v>
      </c>
      <c r="N45" s="80">
        <v>2.4539883255433482E-3</v>
      </c>
      <c r="O45" s="35">
        <v>3.76</v>
      </c>
      <c r="P45" s="35">
        <v>0.5535943159631127</v>
      </c>
      <c r="Q45" s="35">
        <v>2.2229757711788949</v>
      </c>
      <c r="R45" s="36">
        <v>5.2970242288211047</v>
      </c>
      <c r="S45" s="23"/>
    </row>
    <row r="46" spans="2:29" ht="15" thickBot="1" x14ac:dyDescent="0.4">
      <c r="H46" s="62"/>
      <c r="I46" s="48" t="s">
        <v>46</v>
      </c>
      <c r="J46" s="49"/>
      <c r="K46" s="50"/>
      <c r="L46" s="51">
        <v>6.7919772504501967</v>
      </c>
      <c r="M46" s="51">
        <v>2.6039272246492211</v>
      </c>
      <c r="N46" s="51">
        <v>1.0084376779265287E-2</v>
      </c>
      <c r="O46" s="52">
        <v>3.76</v>
      </c>
      <c r="P46" s="52">
        <v>0.5535943159631127</v>
      </c>
      <c r="Q46" s="52">
        <v>1.8364712103915513</v>
      </c>
      <c r="R46" s="53">
        <v>5.6835287896084488</v>
      </c>
      <c r="S46" s="23"/>
    </row>
    <row r="47" spans="2:29" ht="15" thickTop="1" x14ac:dyDescent="0.35">
      <c r="H47" s="61" t="s">
        <v>50</v>
      </c>
      <c r="I47" s="81" t="s">
        <v>45</v>
      </c>
      <c r="J47" s="43">
        <v>3.999999999999865</v>
      </c>
      <c r="K47" s="44">
        <v>0.11611652351682002</v>
      </c>
      <c r="L47" s="44">
        <v>-268.46787517317426</v>
      </c>
      <c r="M47" s="45">
        <v>4</v>
      </c>
      <c r="N47" s="83">
        <v>1.1548930789818383E-9</v>
      </c>
      <c r="O47" s="46">
        <v>-1.55</v>
      </c>
      <c r="P47" s="46">
        <v>5.7735026918962944E-3</v>
      </c>
      <c r="Q47" s="46">
        <v>-1.5660298132887618</v>
      </c>
      <c r="R47" s="87">
        <v>-1.5339701867112383</v>
      </c>
      <c r="S47" s="23"/>
    </row>
    <row r="48" spans="2:29" x14ac:dyDescent="0.35">
      <c r="H48" s="59"/>
      <c r="I48" s="25" t="s">
        <v>46</v>
      </c>
      <c r="J48" s="26"/>
      <c r="K48" s="27"/>
      <c r="L48" s="28">
        <v>-268.46787517317426</v>
      </c>
      <c r="M48" s="28">
        <v>2</v>
      </c>
      <c r="N48" s="28">
        <v>1.3874147607673137E-5</v>
      </c>
      <c r="O48" s="29">
        <v>-1.55</v>
      </c>
      <c r="P48" s="29">
        <v>5.7735026918962944E-3</v>
      </c>
      <c r="Q48" s="29">
        <v>-1.5748413771175036</v>
      </c>
      <c r="R48" s="30">
        <v>-1.5251586228824965</v>
      </c>
      <c r="S48" s="23"/>
    </row>
    <row r="49" spans="8:19" x14ac:dyDescent="0.35">
      <c r="H49" s="59" t="s">
        <v>51</v>
      </c>
      <c r="I49" s="79" t="s">
        <v>45</v>
      </c>
      <c r="J49" s="32">
        <v>5.6400113154172722</v>
      </c>
      <c r="K49" s="33">
        <v>7.6414566735353087E-2</v>
      </c>
      <c r="L49" s="33">
        <v>-2.798377978856315</v>
      </c>
      <c r="M49" s="34">
        <v>4</v>
      </c>
      <c r="N49" s="86">
        <v>4.8892330774686549E-2</v>
      </c>
      <c r="O49" s="35">
        <v>-2.7566666666666677</v>
      </c>
      <c r="P49" s="35">
        <v>0.98509446811517065</v>
      </c>
      <c r="Q49" s="35">
        <v>-5.4917273808224571</v>
      </c>
      <c r="R49" s="36">
        <v>-2.1605952510878712E-2</v>
      </c>
      <c r="S49" s="23"/>
    </row>
    <row r="50" spans="8:19" x14ac:dyDescent="0.35">
      <c r="H50" s="59"/>
      <c r="I50" s="25" t="s">
        <v>46</v>
      </c>
      <c r="J50" s="26"/>
      <c r="K50" s="27"/>
      <c r="L50" s="28">
        <v>-2.798377978856315</v>
      </c>
      <c r="M50" s="28">
        <v>2.5200623510095825</v>
      </c>
      <c r="N50" s="28">
        <v>8.2919951895003646E-2</v>
      </c>
      <c r="O50" s="29">
        <v>-2.7566666666666677</v>
      </c>
      <c r="P50" s="29">
        <v>0.98509446811517065</v>
      </c>
      <c r="Q50" s="29">
        <v>-6.2580630132146311</v>
      </c>
      <c r="R50" s="30">
        <v>0.74472967988129524</v>
      </c>
      <c r="S50" s="23"/>
    </row>
    <row r="51" spans="8:19" x14ac:dyDescent="0.35">
      <c r="H51" s="59" t="s">
        <v>52</v>
      </c>
      <c r="I51" s="79" t="s">
        <v>45</v>
      </c>
      <c r="J51" s="32">
        <v>4.8314250364581701</v>
      </c>
      <c r="K51" s="33">
        <v>9.2854311539714587E-2</v>
      </c>
      <c r="L51" s="33">
        <v>-1.650393219968465</v>
      </c>
      <c r="M51" s="34">
        <v>4</v>
      </c>
      <c r="N51" s="82">
        <v>0.1742072691860104</v>
      </c>
      <c r="O51" s="35">
        <v>-2.6633333333333322</v>
      </c>
      <c r="P51" s="35">
        <v>1.6137568314684558</v>
      </c>
      <c r="Q51" s="35">
        <v>-7.1438405890434264</v>
      </c>
      <c r="R51" s="36">
        <v>1.817173922376762</v>
      </c>
      <c r="S51" s="23"/>
    </row>
    <row r="52" spans="8:19" x14ac:dyDescent="0.35">
      <c r="H52" s="59"/>
      <c r="I52" s="25" t="s">
        <v>46</v>
      </c>
      <c r="J52" s="26"/>
      <c r="K52" s="27"/>
      <c r="L52" s="28">
        <v>-1.6503932199684648</v>
      </c>
      <c r="M52" s="28">
        <v>2.6412414166053599</v>
      </c>
      <c r="N52" s="28">
        <v>0.20959366840348337</v>
      </c>
      <c r="O52" s="29">
        <v>-2.6633333333333322</v>
      </c>
      <c r="P52" s="29">
        <v>1.6137568314684561</v>
      </c>
      <c r="Q52" s="29">
        <v>-8.2171300272901</v>
      </c>
      <c r="R52" s="30">
        <v>2.8904633606234365</v>
      </c>
      <c r="S52" s="23"/>
    </row>
    <row r="53" spans="8:19" x14ac:dyDescent="0.35">
      <c r="H53" s="59" t="s">
        <v>53</v>
      </c>
      <c r="I53" s="79" t="s">
        <v>45</v>
      </c>
      <c r="J53" s="32">
        <v>2.7337342810278749</v>
      </c>
      <c r="K53" s="33">
        <v>0.17359266748920762</v>
      </c>
      <c r="L53" s="33">
        <v>-0.35932500841041365</v>
      </c>
      <c r="M53" s="34">
        <v>4</v>
      </c>
      <c r="N53" s="82">
        <v>0.73751783871491694</v>
      </c>
      <c r="O53" s="35">
        <v>-0.50666666666666593</v>
      </c>
      <c r="P53" s="35">
        <v>1.4100512205038667</v>
      </c>
      <c r="Q53" s="35">
        <v>-4.4215964759127999</v>
      </c>
      <c r="R53" s="36">
        <v>3.4082631425794685</v>
      </c>
      <c r="S53" s="23"/>
    </row>
    <row r="54" spans="8:19" ht="15" thickBot="1" x14ac:dyDescent="0.4">
      <c r="H54" s="62"/>
      <c r="I54" s="48" t="s">
        <v>46</v>
      </c>
      <c r="J54" s="49"/>
      <c r="K54" s="50"/>
      <c r="L54" s="51">
        <v>-0.35932500841041365</v>
      </c>
      <c r="M54" s="51">
        <v>3.0466269680521578</v>
      </c>
      <c r="N54" s="51">
        <v>0.74281652124148156</v>
      </c>
      <c r="O54" s="52">
        <v>-0.50666666666666593</v>
      </c>
      <c r="P54" s="52">
        <v>1.4100512205038667</v>
      </c>
      <c r="Q54" s="52">
        <v>-4.9554757850150395</v>
      </c>
      <c r="R54" s="53">
        <v>3.9421424516817076</v>
      </c>
      <c r="S54" s="23"/>
    </row>
    <row r="55" spans="8:19" ht="15" customHeight="1" thickTop="1" x14ac:dyDescent="0.35">
      <c r="H55" s="61" t="s">
        <v>54</v>
      </c>
      <c r="I55" s="42" t="s">
        <v>45</v>
      </c>
      <c r="J55" s="43">
        <v>15.998999249437013</v>
      </c>
      <c r="K55" s="56">
        <v>1.6131768341033553E-2</v>
      </c>
      <c r="L55" s="44">
        <v>-0.42008986437197432</v>
      </c>
      <c r="M55" s="45">
        <v>4</v>
      </c>
      <c r="N55" s="44">
        <v>0.6960038946080801</v>
      </c>
      <c r="O55" s="46">
        <v>-0.46000000000000013</v>
      </c>
      <c r="P55" s="46">
        <v>1.0950038051684265</v>
      </c>
      <c r="Q55" s="46">
        <v>-3.5002179550328356</v>
      </c>
      <c r="R55" s="47">
        <v>2.5802179550328357</v>
      </c>
      <c r="S55" s="23"/>
    </row>
    <row r="56" spans="8:19" ht="14.5" customHeight="1" x14ac:dyDescent="0.35">
      <c r="H56" s="59"/>
      <c r="I56" s="58" t="s">
        <v>46</v>
      </c>
      <c r="J56" s="26"/>
      <c r="K56" s="27"/>
      <c r="L56" s="28">
        <v>-0.42008986437197432</v>
      </c>
      <c r="M56" s="28">
        <v>2</v>
      </c>
      <c r="N56" s="78">
        <v>0.71524896421229844</v>
      </c>
      <c r="O56" s="29">
        <v>-0.46000000000000013</v>
      </c>
      <c r="P56" s="29">
        <v>1.0950038051684265</v>
      </c>
      <c r="Q56" s="29">
        <v>-5.1714211113939808</v>
      </c>
      <c r="R56" s="30">
        <v>4.2514211113939808</v>
      </c>
      <c r="S56" s="23"/>
    </row>
    <row r="57" spans="8:19" x14ac:dyDescent="0.35">
      <c r="H57" s="59" t="s">
        <v>55</v>
      </c>
      <c r="I57" s="79" t="s">
        <v>45</v>
      </c>
      <c r="J57" s="32">
        <v>1.0266094638183999E-3</v>
      </c>
      <c r="K57" s="33">
        <v>0.97597457800144449</v>
      </c>
      <c r="L57" s="33">
        <v>-3.2421525186211499</v>
      </c>
      <c r="M57" s="34">
        <v>4</v>
      </c>
      <c r="N57" s="80">
        <v>3.1609486197488788E-2</v>
      </c>
      <c r="O57" s="35">
        <v>-4.4399999999999995</v>
      </c>
      <c r="P57" s="35">
        <v>1.3694605588414084</v>
      </c>
      <c r="Q57" s="35">
        <v>-8.2422320653566619</v>
      </c>
      <c r="R57" s="36">
        <v>-0.63776793464333714</v>
      </c>
      <c r="S57" s="23"/>
    </row>
    <row r="58" spans="8:19" x14ac:dyDescent="0.35">
      <c r="H58" s="59"/>
      <c r="I58" s="25" t="s">
        <v>46</v>
      </c>
      <c r="J58" s="26"/>
      <c r="K58" s="27"/>
      <c r="L58" s="28">
        <v>-3.2421525186211499</v>
      </c>
      <c r="M58" s="28">
        <v>3.9971208747958467</v>
      </c>
      <c r="N58" s="28">
        <v>3.1642423239338864E-2</v>
      </c>
      <c r="O58" s="29">
        <v>-4.4399999999999995</v>
      </c>
      <c r="P58" s="29">
        <v>1.3694605588414084</v>
      </c>
      <c r="Q58" s="29">
        <v>-8.2433124162124756</v>
      </c>
      <c r="R58" s="30">
        <v>-0.63668758378752432</v>
      </c>
      <c r="S58" s="23"/>
    </row>
    <row r="59" spans="8:19" x14ac:dyDescent="0.35">
      <c r="H59" s="59" t="s">
        <v>56</v>
      </c>
      <c r="I59" s="79" t="s">
        <v>45</v>
      </c>
      <c r="J59" s="32">
        <v>2.2128144477632583</v>
      </c>
      <c r="K59" s="33">
        <v>0.21108187228349037</v>
      </c>
      <c r="L59" s="33">
        <v>-2.1654108231492564</v>
      </c>
      <c r="M59" s="34">
        <v>4</v>
      </c>
      <c r="N59" s="82">
        <v>9.6303613200366706E-2</v>
      </c>
      <c r="O59" s="35">
        <v>-2.7933333333333339</v>
      </c>
      <c r="P59" s="35">
        <v>1.2899784666592093</v>
      </c>
      <c r="Q59" s="35">
        <v>-6.3748877328998503</v>
      </c>
      <c r="R59" s="36">
        <v>0.78822106623318211</v>
      </c>
      <c r="S59" s="23"/>
    </row>
    <row r="60" spans="8:19" ht="14.5" customHeight="1" x14ac:dyDescent="0.35">
      <c r="H60" s="59"/>
      <c r="I60" s="25" t="s">
        <v>46</v>
      </c>
      <c r="J60" s="26"/>
      <c r="K60" s="27"/>
      <c r="L60" s="28">
        <v>-2.1654108231492564</v>
      </c>
      <c r="M60" s="28">
        <v>2.7852008148742304</v>
      </c>
      <c r="N60" s="28">
        <v>0.12587995232315324</v>
      </c>
      <c r="O60" s="29">
        <v>-2.7933333333333339</v>
      </c>
      <c r="P60" s="29">
        <v>1.2899784666592093</v>
      </c>
      <c r="Q60" s="29">
        <v>-7.0836753950393412</v>
      </c>
      <c r="R60" s="30">
        <v>1.4970087283726734</v>
      </c>
      <c r="S60" s="23"/>
    </row>
    <row r="61" spans="8:19" x14ac:dyDescent="0.35">
      <c r="H61" s="59" t="s">
        <v>57</v>
      </c>
      <c r="I61" s="79" t="s">
        <v>45</v>
      </c>
      <c r="J61" s="32">
        <v>2.4564602024659296E-3</v>
      </c>
      <c r="K61" s="33">
        <v>0.96284699377177185</v>
      </c>
      <c r="L61" s="33">
        <v>-1.0347554667688721</v>
      </c>
      <c r="M61" s="34">
        <v>4</v>
      </c>
      <c r="N61" s="82">
        <v>0.35923762922392732</v>
      </c>
      <c r="O61" s="35">
        <v>-1.9433333333333351</v>
      </c>
      <c r="P61" s="35">
        <v>1.8780604652436277</v>
      </c>
      <c r="Q61" s="35">
        <v>-7.1576651193244949</v>
      </c>
      <c r="R61" s="36">
        <v>3.2709984526578246</v>
      </c>
      <c r="S61" s="23"/>
    </row>
    <row r="62" spans="8:19" ht="15" thickBot="1" x14ac:dyDescent="0.4">
      <c r="H62" s="62"/>
      <c r="I62" s="48" t="s">
        <v>46</v>
      </c>
      <c r="J62" s="49"/>
      <c r="K62" s="50"/>
      <c r="L62" s="51">
        <v>-1.0347554667688721</v>
      </c>
      <c r="M62" s="51">
        <v>3.9987098178946678</v>
      </c>
      <c r="N62" s="51">
        <v>0.35925514801611647</v>
      </c>
      <c r="O62" s="52">
        <v>-1.9433333333333351</v>
      </c>
      <c r="P62" s="52">
        <v>1.8780604652436277</v>
      </c>
      <c r="Q62" s="52">
        <v>-7.1583286922391745</v>
      </c>
      <c r="R62" s="53">
        <v>3.2716620255725042</v>
      </c>
      <c r="S62" s="23"/>
    </row>
    <row r="63" spans="8:19" ht="15" thickTop="1" x14ac:dyDescent="0.35">
      <c r="H63" s="61" t="s">
        <v>58</v>
      </c>
      <c r="I63" s="42" t="s">
        <v>45</v>
      </c>
      <c r="J63" s="43">
        <v>14.438403701561565</v>
      </c>
      <c r="K63" s="56">
        <v>1.9107115168542722E-2</v>
      </c>
      <c r="L63" s="44">
        <v>-0.85563364222215066</v>
      </c>
      <c r="M63" s="45">
        <v>4</v>
      </c>
      <c r="N63" s="44">
        <v>0.44042682530516064</v>
      </c>
      <c r="O63" s="46">
        <v>-0.11333333333333333</v>
      </c>
      <c r="P63" s="46">
        <v>0.13245544324203684</v>
      </c>
      <c r="Q63" s="46">
        <v>-0.48108860037949064</v>
      </c>
      <c r="R63" s="47">
        <v>0.25442193371282396</v>
      </c>
      <c r="S63" s="23"/>
    </row>
    <row r="64" spans="8:19" ht="15.5" customHeight="1" x14ac:dyDescent="0.35">
      <c r="H64" s="59"/>
      <c r="I64" s="58" t="s">
        <v>46</v>
      </c>
      <c r="J64" s="26"/>
      <c r="K64" s="27"/>
      <c r="L64" s="28">
        <v>-0.85563364222215066</v>
      </c>
      <c r="M64" s="28">
        <v>2</v>
      </c>
      <c r="N64" s="78">
        <v>0.48234686721846742</v>
      </c>
      <c r="O64" s="29">
        <v>-0.11333333333333333</v>
      </c>
      <c r="P64" s="29">
        <v>0.13245544324203684</v>
      </c>
      <c r="Q64" s="29">
        <v>-0.68324310776885822</v>
      </c>
      <c r="R64" s="30">
        <v>0.45657644110219159</v>
      </c>
      <c r="S64" s="23"/>
    </row>
    <row r="65" spans="8:19" x14ac:dyDescent="0.35">
      <c r="H65" s="59" t="s">
        <v>59</v>
      </c>
      <c r="I65" s="31" t="s">
        <v>45</v>
      </c>
      <c r="J65" s="32">
        <v>15.361849045746606</v>
      </c>
      <c r="K65" s="57">
        <v>1.7256129793130581E-2</v>
      </c>
      <c r="L65" s="33">
        <v>-2.2562212150516219</v>
      </c>
      <c r="M65" s="34">
        <v>4</v>
      </c>
      <c r="N65" s="33">
        <v>8.7043600278349828E-2</v>
      </c>
      <c r="O65" s="35">
        <v>-1.0733333333333333</v>
      </c>
      <c r="P65" s="35">
        <v>0.47572167399763393</v>
      </c>
      <c r="Q65" s="35">
        <v>-2.394148446540564</v>
      </c>
      <c r="R65" s="36">
        <v>0.24748177987389774</v>
      </c>
      <c r="S65" s="23"/>
    </row>
    <row r="66" spans="8:19" ht="12" customHeight="1" x14ac:dyDescent="0.35">
      <c r="H66" s="59"/>
      <c r="I66" s="58" t="s">
        <v>46</v>
      </c>
      <c r="J66" s="26"/>
      <c r="K66" s="27"/>
      <c r="L66" s="28">
        <v>-2.2562212150516219</v>
      </c>
      <c r="M66" s="28">
        <v>2.0001963961305229</v>
      </c>
      <c r="N66" s="78">
        <v>0.15267782526287316</v>
      </c>
      <c r="O66" s="29">
        <v>-1.0733333333333333</v>
      </c>
      <c r="P66" s="29">
        <v>0.47572167399763393</v>
      </c>
      <c r="Q66" s="29">
        <v>-3.1200059086643925</v>
      </c>
      <c r="R66" s="30">
        <v>0.97333924199772603</v>
      </c>
      <c r="S66" s="23"/>
    </row>
    <row r="67" spans="8:19" x14ac:dyDescent="0.35">
      <c r="H67" s="59" t="s">
        <v>60</v>
      </c>
      <c r="I67" s="31" t="s">
        <v>45</v>
      </c>
      <c r="J67" s="32">
        <v>8.7040307922591822</v>
      </c>
      <c r="K67" s="57">
        <v>4.1958534768562539E-2</v>
      </c>
      <c r="L67" s="33">
        <v>-0.39811828357057083</v>
      </c>
      <c r="M67" s="34">
        <v>4</v>
      </c>
      <c r="N67" s="33">
        <v>0.71087731536536869</v>
      </c>
      <c r="O67" s="35">
        <v>-0.28666666666666663</v>
      </c>
      <c r="P67" s="35">
        <v>0.7200540103199049</v>
      </c>
      <c r="Q67" s="35">
        <v>-2.2858570990974076</v>
      </c>
      <c r="R67" s="36">
        <v>1.7125237657640744</v>
      </c>
      <c r="S67" s="23"/>
    </row>
    <row r="68" spans="8:19" ht="15" customHeight="1" x14ac:dyDescent="0.35">
      <c r="H68" s="59"/>
      <c r="I68" s="58" t="s">
        <v>46</v>
      </c>
      <c r="J68" s="26"/>
      <c r="K68" s="27"/>
      <c r="L68" s="28">
        <v>-0.39811828357057077</v>
      </c>
      <c r="M68" s="28">
        <v>2.2305492459292475</v>
      </c>
      <c r="N68" s="78">
        <v>0.72545986676775465</v>
      </c>
      <c r="O68" s="29">
        <v>-0.28666666666666663</v>
      </c>
      <c r="P68" s="29">
        <v>0.72005401031990501</v>
      </c>
      <c r="Q68" s="29">
        <v>-3.0972962105134871</v>
      </c>
      <c r="R68" s="30">
        <v>2.5239628771801539</v>
      </c>
      <c r="S68" s="23"/>
    </row>
    <row r="69" spans="8:19" x14ac:dyDescent="0.35">
      <c r="H69" s="59" t="s">
        <v>61</v>
      </c>
      <c r="I69" s="31" t="s">
        <v>45</v>
      </c>
      <c r="J69" s="32">
        <v>12.394403400883212</v>
      </c>
      <c r="K69" s="57">
        <v>2.4437507958352561E-2</v>
      </c>
      <c r="L69" s="33">
        <v>-4.5085351912857126E-2</v>
      </c>
      <c r="M69" s="34">
        <v>4</v>
      </c>
      <c r="N69" s="33">
        <v>0.96620029788157935</v>
      </c>
      <c r="O69" s="35">
        <v>-4.66666666666673E-2</v>
      </c>
      <c r="P69" s="35">
        <v>1.0350738030583992</v>
      </c>
      <c r="Q69" s="35">
        <v>-2.9204922606866242</v>
      </c>
      <c r="R69" s="36">
        <v>2.8271589273532896</v>
      </c>
      <c r="S69" s="23"/>
    </row>
    <row r="70" spans="8:19" ht="16.5" customHeight="1" x14ac:dyDescent="0.35">
      <c r="H70" s="60"/>
      <c r="I70" s="84" t="s">
        <v>46</v>
      </c>
      <c r="J70" s="37"/>
      <c r="K70" s="38"/>
      <c r="L70" s="39">
        <v>-4.5085351912857119E-2</v>
      </c>
      <c r="M70" s="39">
        <v>2.0500168534709764</v>
      </c>
      <c r="N70" s="85">
        <v>0.96804721388599968</v>
      </c>
      <c r="O70" s="40">
        <v>-4.66666666666673E-2</v>
      </c>
      <c r="P70" s="40">
        <v>1.0350738030583995</v>
      </c>
      <c r="Q70" s="40">
        <v>-4.3977061409388298</v>
      </c>
      <c r="R70" s="41">
        <v>4.3043728076054943</v>
      </c>
      <c r="S70" s="23"/>
    </row>
  </sheetData>
  <mergeCells count="35">
    <mergeCell ref="X2:AB2"/>
    <mergeCell ref="C2:I2"/>
    <mergeCell ref="K2:O2"/>
    <mergeCell ref="Q2:U2"/>
    <mergeCell ref="A4:A11"/>
    <mergeCell ref="A14:A21"/>
    <mergeCell ref="A23:A31"/>
    <mergeCell ref="H39:H40"/>
    <mergeCell ref="H41:H42"/>
    <mergeCell ref="H43:H44"/>
    <mergeCell ref="B35:L35"/>
    <mergeCell ref="H36:I38"/>
    <mergeCell ref="J36:K36"/>
    <mergeCell ref="L36:R36"/>
    <mergeCell ref="J37:J38"/>
    <mergeCell ref="K37:K38"/>
    <mergeCell ref="L37:L38"/>
    <mergeCell ref="M37:M38"/>
    <mergeCell ref="N37:N38"/>
    <mergeCell ref="O37:O38"/>
    <mergeCell ref="P37:P38"/>
    <mergeCell ref="Q37:R37"/>
    <mergeCell ref="H45:H46"/>
    <mergeCell ref="H47:H48"/>
    <mergeCell ref="H49:H50"/>
    <mergeCell ref="H51:H52"/>
    <mergeCell ref="H53:H54"/>
    <mergeCell ref="H65:H66"/>
    <mergeCell ref="H67:H68"/>
    <mergeCell ref="H69:H70"/>
    <mergeCell ref="H55:H56"/>
    <mergeCell ref="H57:H58"/>
    <mergeCell ref="H59:H60"/>
    <mergeCell ref="H61:H62"/>
    <mergeCell ref="H63:H64"/>
  </mergeCells>
  <conditionalFormatting sqref="E4:H11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4:E31 E14:E21 E3:E11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3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4:O31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14:O21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:O11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3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4:H21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4:H31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4:U11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14:U21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24:U31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4:AB11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13:AB20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Sandhya Moise</dc:creator>
  <cp:lastModifiedBy>Sandhya Moise</cp:lastModifiedBy>
  <dcterms:created xsi:type="dcterms:W3CDTF">2021-09-02T12:37:04Z</dcterms:created>
  <dcterms:modified xsi:type="dcterms:W3CDTF">2021-09-09T22:37:52Z</dcterms:modified>
</cp:coreProperties>
</file>